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glenairinc-my.sharepoint.us/personal/reneecheung_glenair_com/Documents/Documents/Conflict Minerals/CMRT/"/>
    </mc:Choice>
  </mc:AlternateContent>
  <xr:revisionPtr revIDLastSave="59" documentId="13_ncr:1_{670F5826-DC90-4BAE-8F5D-6B35C001D380}" xr6:coauthVersionLast="47" xr6:coauthVersionMax="47" xr10:uidLastSave="{300B9DF3-49F3-43C6-8ADA-78D06EB12F2A}"/>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38" i="5" l="1"/>
  <c r="V138" i="5"/>
  <c r="X137" i="5"/>
  <c r="V137" i="5"/>
  <c r="X112" i="5"/>
  <c r="V112" i="5"/>
  <c r="X111" i="5"/>
  <c r="V111" i="5"/>
  <c r="X110" i="5"/>
  <c r="V110" i="5"/>
  <c r="X109" i="5"/>
  <c r="V109" i="5"/>
  <c r="X108" i="5"/>
  <c r="V108" i="5"/>
  <c r="X107" i="5"/>
  <c r="V107" i="5"/>
  <c r="X106" i="5"/>
  <c r="V106" i="5"/>
  <c r="X105" i="5"/>
  <c r="V105" i="5"/>
  <c r="X104" i="5"/>
  <c r="V104" i="5"/>
  <c r="X103" i="5"/>
  <c r="V103" i="5"/>
  <c r="X102" i="5"/>
  <c r="V102" i="5"/>
  <c r="X101" i="5"/>
  <c r="V101" i="5"/>
  <c r="X100" i="5"/>
  <c r="V100" i="5"/>
  <c r="X99" i="5"/>
  <c r="V99" i="5"/>
  <c r="X98" i="5"/>
  <c r="V98" i="5"/>
  <c r="X46" i="5"/>
  <c r="V46" i="5"/>
  <c r="X45" i="5"/>
  <c r="V45" i="5"/>
  <c r="X44" i="5"/>
  <c r="V44" i="5"/>
  <c r="X43" i="5"/>
  <c r="V43" i="5"/>
  <c r="X42" i="5"/>
  <c r="V42" i="5"/>
  <c r="X41" i="5"/>
  <c r="V41" i="5"/>
  <c r="X40" i="5"/>
  <c r="V40" i="5"/>
  <c r="X39" i="5"/>
  <c r="V39" i="5"/>
  <c r="X38" i="5"/>
  <c r="V38" i="5"/>
  <c r="X37" i="5"/>
  <c r="V37" i="5"/>
  <c r="X36" i="5"/>
  <c r="V36" i="5"/>
  <c r="X35" i="5"/>
  <c r="V35" i="5"/>
  <c r="X34" i="5"/>
  <c r="V34" i="5"/>
  <c r="X33" i="5"/>
  <c r="V33" i="5"/>
  <c r="X32" i="5"/>
  <c r="V32" i="5"/>
  <c r="X31" i="5"/>
  <c r="V31" i="5"/>
  <c r="X30" i="5"/>
  <c r="V30" i="5"/>
  <c r="X29" i="5"/>
  <c r="V29" i="5"/>
  <c r="X28" i="5"/>
  <c r="V28" i="5"/>
  <c r="X27" i="5"/>
  <c r="V27" i="5"/>
  <c r="X26" i="5"/>
  <c r="V26" i="5"/>
  <c r="X25" i="5"/>
  <c r="V25" i="5"/>
  <c r="X24" i="5"/>
  <c r="V24" i="5"/>
  <c r="X23" i="5"/>
  <c r="V23" i="5"/>
  <c r="X22" i="5"/>
  <c r="V22" i="5"/>
  <c r="X21" i="5"/>
  <c r="V21" i="5"/>
  <c r="X20" i="5"/>
  <c r="V20" i="5"/>
  <c r="X19" i="5"/>
  <c r="V19" i="5"/>
  <c r="X18" i="5"/>
  <c r="V18" i="5"/>
  <c r="X17" i="5"/>
  <c r="V17" i="5"/>
  <c r="X16" i="5"/>
  <c r="V16" i="5"/>
  <c r="S138" i="5"/>
  <c r="S111" i="5"/>
  <c r="S108" i="5"/>
  <c r="S105" i="5"/>
  <c r="S102" i="5"/>
  <c r="S99" i="5"/>
  <c r="S45" i="5"/>
  <c r="S42" i="5"/>
  <c r="S39" i="5"/>
  <c r="S36" i="5"/>
  <c r="S33" i="5"/>
  <c r="S30" i="5"/>
  <c r="S27" i="5"/>
  <c r="S24" i="5"/>
  <c r="S21" i="5"/>
  <c r="S18" i="5"/>
  <c r="S137" i="5"/>
  <c r="S110" i="5"/>
  <c r="S107" i="5"/>
  <c r="S104" i="5"/>
  <c r="S101" i="5"/>
  <c r="S98" i="5"/>
  <c r="S44" i="5"/>
  <c r="S41" i="5"/>
  <c r="S38" i="5"/>
  <c r="S35" i="5"/>
  <c r="S32" i="5"/>
  <c r="S29" i="5"/>
  <c r="S26" i="5"/>
  <c r="S23" i="5"/>
  <c r="S20" i="5"/>
  <c r="S17" i="5"/>
  <c r="S112" i="5"/>
  <c r="S109" i="5"/>
  <c r="S106" i="5"/>
  <c r="S103" i="5"/>
  <c r="S100" i="5"/>
  <c r="S46" i="5"/>
  <c r="S43" i="5"/>
  <c r="S40" i="5"/>
  <c r="S37" i="5"/>
  <c r="S34" i="5"/>
  <c r="S31" i="5"/>
  <c r="S28" i="5"/>
  <c r="S25" i="5"/>
  <c r="S22" i="5"/>
  <c r="S19" i="5"/>
  <c r="S16" i="5"/>
  <c r="T16" i="5"/>
  <c r="T103" i="5"/>
  <c r="T41" i="5"/>
  <c r="T30" i="5"/>
  <c r="T19" i="5"/>
  <c r="T106" i="5"/>
  <c r="T44" i="5"/>
  <c r="T33" i="5"/>
  <c r="T22" i="5"/>
  <c r="T109" i="5"/>
  <c r="T98" i="5"/>
  <c r="T36" i="5"/>
  <c r="T39" i="5"/>
  <c r="T111" i="5"/>
  <c r="T25" i="5"/>
  <c r="T112" i="5"/>
  <c r="T101" i="5"/>
  <c r="T28" i="5"/>
  <c r="T17" i="5"/>
  <c r="T104" i="5"/>
  <c r="T42" i="5"/>
  <c r="T31" i="5"/>
  <c r="T20" i="5"/>
  <c r="T107" i="5"/>
  <c r="T45" i="5"/>
  <c r="T34" i="5"/>
  <c r="T23" i="5"/>
  <c r="T110" i="5"/>
  <c r="T99" i="5"/>
  <c r="T26" i="5"/>
  <c r="T137" i="5"/>
  <c r="T102" i="5"/>
  <c r="T18" i="5"/>
  <c r="T37" i="5"/>
  <c r="T105" i="5"/>
  <c r="T40" i="5"/>
  <c r="T29" i="5"/>
  <c r="T43" i="5"/>
  <c r="T32" i="5"/>
  <c r="T21" i="5"/>
  <c r="T108" i="5"/>
  <c r="T46" i="5"/>
  <c r="T35" i="5"/>
  <c r="T24" i="5"/>
  <c r="T100" i="5"/>
  <c r="T38" i="5"/>
  <c r="T27" i="5"/>
  <c r="T138"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39" i="5"/>
  <c r="E139" i="5"/>
  <c r="X139" i="5" s="1"/>
  <c r="V140" i="5"/>
  <c r="E140" i="5"/>
  <c r="X140" i="5" s="1"/>
  <c r="V141" i="5"/>
  <c r="E141" i="5"/>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X194" i="5" s="1"/>
  <c r="V195" i="5"/>
  <c r="E195" i="5"/>
  <c r="V196" i="5"/>
  <c r="E196" i="5"/>
  <c r="X196" i="5" s="1"/>
  <c r="V197" i="5"/>
  <c r="E197" i="5"/>
  <c r="X197" i="5" s="1"/>
  <c r="V198" i="5"/>
  <c r="E198" i="5"/>
  <c r="X198" i="5" s="1"/>
  <c r="V199" i="5"/>
  <c r="E199" i="5"/>
  <c r="X199" i="5" s="1"/>
  <c r="V200" i="5"/>
  <c r="E200" i="5"/>
  <c r="X200" i="5" s="1"/>
  <c r="V201" i="5"/>
  <c r="E201" i="5"/>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X252" i="5" s="1"/>
  <c r="V253" i="5"/>
  <c r="E253" i="5"/>
  <c r="X253" i="5" s="1"/>
  <c r="V254" i="5"/>
  <c r="E254" i="5"/>
  <c r="X254" i="5" s="1"/>
  <c r="V255" i="5"/>
  <c r="E255" i="5"/>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V310" i="5"/>
  <c r="E310" i="5"/>
  <c r="X310" i="5" s="1"/>
  <c r="V311" i="5"/>
  <c r="E311" i="5"/>
  <c r="X311" i="5" s="1"/>
  <c r="V312" i="5"/>
  <c r="E312" i="5"/>
  <c r="X312" i="5" s="1"/>
  <c r="V313" i="5"/>
  <c r="E313" i="5"/>
  <c r="X313" i="5" s="1"/>
  <c r="V314" i="5"/>
  <c r="E314" i="5"/>
  <c r="X314" i="5" s="1"/>
  <c r="V315" i="5"/>
  <c r="E315" i="5"/>
  <c r="V316" i="5"/>
  <c r="E316" i="5"/>
  <c r="X316" i="5" s="1"/>
  <c r="V317" i="5"/>
  <c r="E317" i="5"/>
  <c r="X317" i="5" s="1"/>
  <c r="V318" i="5"/>
  <c r="E318" i="5"/>
  <c r="X318" i="5" s="1"/>
  <c r="V319" i="5"/>
  <c r="E319" i="5"/>
  <c r="X319" i="5" s="1"/>
  <c r="V320" i="5"/>
  <c r="E320" i="5"/>
  <c r="X320" i="5" s="1"/>
  <c r="V321" i="5"/>
  <c r="E321" i="5"/>
  <c r="V322" i="5"/>
  <c r="E322" i="5"/>
  <c r="X322" i="5" s="1"/>
  <c r="V323" i="5"/>
  <c r="E323" i="5"/>
  <c r="X323" i="5" s="1"/>
  <c r="V324" i="5"/>
  <c r="E324" i="5"/>
  <c r="X324" i="5" s="1"/>
  <c r="V325" i="5"/>
  <c r="E325" i="5"/>
  <c r="X325" i="5" s="1"/>
  <c r="V326" i="5"/>
  <c r="E326" i="5"/>
  <c r="X326" i="5" s="1"/>
  <c r="V327" i="5"/>
  <c r="E327" i="5"/>
  <c r="V328" i="5"/>
  <c r="E328" i="5"/>
  <c r="X328" i="5" s="1"/>
  <c r="V329" i="5"/>
  <c r="E329" i="5"/>
  <c r="X329" i="5" s="1"/>
  <c r="V330" i="5"/>
  <c r="E330" i="5"/>
  <c r="X330" i="5" s="1"/>
  <c r="V331" i="5"/>
  <c r="E331" i="5"/>
  <c r="X331" i="5" s="1"/>
  <c r="V332" i="5"/>
  <c r="E332" i="5"/>
  <c r="X332" i="5" s="1"/>
  <c r="V333" i="5"/>
  <c r="E333" i="5"/>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V352" i="5"/>
  <c r="E352" i="5"/>
  <c r="X352" i="5" s="1"/>
  <c r="V353" i="5"/>
  <c r="E353" i="5"/>
  <c r="X353" i="5" s="1"/>
  <c r="V354" i="5"/>
  <c r="E354" i="5"/>
  <c r="X354" i="5" s="1"/>
  <c r="V355" i="5"/>
  <c r="E355" i="5"/>
  <c r="X355" i="5" s="1"/>
  <c r="V356" i="5"/>
  <c r="E356" i="5"/>
  <c r="X356" i="5" s="1"/>
  <c r="V357" i="5"/>
  <c r="E357" i="5"/>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X392" i="5" s="1"/>
  <c r="V393" i="5"/>
  <c r="E393" i="5"/>
  <c r="V394" i="5"/>
  <c r="E394" i="5"/>
  <c r="X394" i="5" s="1"/>
  <c r="V395" i="5"/>
  <c r="E395" i="5"/>
  <c r="X395" i="5" s="1"/>
  <c r="V396" i="5"/>
  <c r="E396" i="5"/>
  <c r="X396" i="5" s="1"/>
  <c r="V397" i="5"/>
  <c r="E397" i="5"/>
  <c r="X397" i="5" s="1"/>
  <c r="V398" i="5"/>
  <c r="E398" i="5"/>
  <c r="X398" i="5" s="1"/>
  <c r="V399" i="5"/>
  <c r="E399" i="5"/>
  <c r="V400" i="5"/>
  <c r="E400" i="5"/>
  <c r="X400" i="5" s="1"/>
  <c r="V401" i="5"/>
  <c r="E401" i="5"/>
  <c r="X401" i="5" s="1"/>
  <c r="V402" i="5"/>
  <c r="E402" i="5"/>
  <c r="X402" i="5" s="1"/>
  <c r="V403" i="5"/>
  <c r="E403" i="5"/>
  <c r="X403" i="5" s="1"/>
  <c r="V404" i="5"/>
  <c r="E404" i="5"/>
  <c r="X404" i="5" s="1"/>
  <c r="V405" i="5"/>
  <c r="E405" i="5"/>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V430" i="5"/>
  <c r="E430" i="5"/>
  <c r="X430" i="5" s="1"/>
  <c r="V431" i="5"/>
  <c r="E431" i="5"/>
  <c r="X431" i="5" s="1"/>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V586" i="5"/>
  <c r="E586" i="5"/>
  <c r="X586" i="5" s="1"/>
  <c r="V587" i="5"/>
  <c r="E587" i="5"/>
  <c r="X587" i="5" s="1"/>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V694" i="5"/>
  <c r="E694" i="5"/>
  <c r="X694" i="5" s="1"/>
  <c r="V695" i="5"/>
  <c r="E695" i="5"/>
  <c r="X695" i="5" s="1"/>
  <c r="V696" i="5"/>
  <c r="E696" i="5"/>
  <c r="X696" i="5" s="1"/>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V724" i="5"/>
  <c r="E724" i="5"/>
  <c r="X724" i="5" s="1"/>
  <c r="V725" i="5"/>
  <c r="E725" i="5"/>
  <c r="X725" i="5" s="1"/>
  <c r="V726" i="5"/>
  <c r="E726" i="5"/>
  <c r="X726" i="5" s="1"/>
  <c r="V727" i="5"/>
  <c r="E727" i="5"/>
  <c r="X727" i="5" s="1"/>
  <c r="V728" i="5"/>
  <c r="E728" i="5"/>
  <c r="X728" i="5" s="1"/>
  <c r="V729" i="5"/>
  <c r="E729" i="5"/>
  <c r="V730" i="5"/>
  <c r="E730" i="5"/>
  <c r="X730" i="5" s="1"/>
  <c r="V731" i="5"/>
  <c r="E731" i="5"/>
  <c r="X731" i="5" s="1"/>
  <c r="V732" i="5"/>
  <c r="E732" i="5"/>
  <c r="X732" i="5" s="1"/>
  <c r="V733" i="5"/>
  <c r="E733" i="5"/>
  <c r="X733" i="5" s="1"/>
  <c r="V734" i="5"/>
  <c r="E734" i="5"/>
  <c r="X734" i="5" s="1"/>
  <c r="V735" i="5"/>
  <c r="E735" i="5"/>
  <c r="V736" i="5"/>
  <c r="E736" i="5"/>
  <c r="X736" i="5" s="1"/>
  <c r="V737" i="5"/>
  <c r="E737" i="5"/>
  <c r="X737" i="5" s="1"/>
  <c r="V738" i="5"/>
  <c r="E738" i="5"/>
  <c r="X738" i="5" s="1"/>
  <c r="V739" i="5"/>
  <c r="E739" i="5"/>
  <c r="X739" i="5" s="1"/>
  <c r="V740" i="5"/>
  <c r="E740" i="5"/>
  <c r="X740" i="5" s="1"/>
  <c r="V741" i="5"/>
  <c r="E741" i="5"/>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X750" i="5" s="1"/>
  <c r="V751" i="5"/>
  <c r="E751" i="5"/>
  <c r="X751" i="5" s="1"/>
  <c r="V752" i="5"/>
  <c r="E752" i="5"/>
  <c r="X752" i="5" s="1"/>
  <c r="V753" i="5"/>
  <c r="E753" i="5"/>
  <c r="V754" i="5"/>
  <c r="E754" i="5"/>
  <c r="X754" i="5" s="1"/>
  <c r="V755" i="5"/>
  <c r="E755" i="5"/>
  <c r="X755" i="5" s="1"/>
  <c r="V756" i="5"/>
  <c r="E756" i="5"/>
  <c r="X756" i="5" s="1"/>
  <c r="V757" i="5"/>
  <c r="E757" i="5"/>
  <c r="X757" i="5" s="1"/>
  <c r="V758" i="5"/>
  <c r="E758" i="5"/>
  <c r="X758" i="5" s="1"/>
  <c r="V759" i="5"/>
  <c r="E759" i="5"/>
  <c r="V760" i="5"/>
  <c r="E760" i="5"/>
  <c r="X760" i="5" s="1"/>
  <c r="V761" i="5"/>
  <c r="E761" i="5"/>
  <c r="X761" i="5" s="1"/>
  <c r="V762" i="5"/>
  <c r="E762" i="5"/>
  <c r="X762" i="5" s="1"/>
  <c r="V763" i="5"/>
  <c r="E763" i="5"/>
  <c r="X763" i="5" s="1"/>
  <c r="V764" i="5"/>
  <c r="E764" i="5"/>
  <c r="X764" i="5" s="1"/>
  <c r="V765" i="5"/>
  <c r="E765" i="5"/>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s="1"/>
  <c r="B55" i="6"/>
  <c r="G55" i="6"/>
  <c r="B54" i="6"/>
  <c r="G54" i="6" s="1"/>
  <c r="B17" i="6"/>
  <c r="G17" i="6" s="1"/>
  <c r="H17" i="6" s="1"/>
  <c r="B16" i="6"/>
  <c r="B15" i="6"/>
  <c r="B14" i="6"/>
  <c r="B29" i="6" s="1"/>
  <c r="G29" i="6" s="1"/>
  <c r="H13" i="6"/>
  <c r="B12" i="6"/>
  <c r="G12" i="6"/>
  <c r="H12" i="6" s="1"/>
  <c r="D12" i="6" s="1"/>
  <c r="B11" i="6"/>
  <c r="G11" i="6"/>
  <c r="H11" i="6"/>
  <c r="D11"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B90" i="4"/>
  <c r="H67" i="4"/>
  <c r="P47" i="4"/>
  <c r="P46" i="4"/>
  <c r="P45" i="4"/>
  <c r="P44" i="4"/>
  <c r="B44" i="4" s="1"/>
  <c r="A29" i="6" s="1"/>
  <c r="P43" i="4"/>
  <c r="Q43" i="4" s="1"/>
  <c r="P41" i="4"/>
  <c r="B41" i="4" s="1"/>
  <c r="P40" i="4"/>
  <c r="B40" i="4" s="1"/>
  <c r="B70" i="4" s="1"/>
  <c r="A51" i="6" s="1"/>
  <c r="P39" i="4"/>
  <c r="P38" i="4"/>
  <c r="B38" i="4" s="1"/>
  <c r="B56" i="4" s="1"/>
  <c r="A39" i="6" s="1"/>
  <c r="P37" i="4"/>
  <c r="Q37" i="4"/>
  <c r="B83" i="4" s="1"/>
  <c r="A59" i="6" s="1"/>
  <c r="P35" i="4"/>
  <c r="P34" i="4"/>
  <c r="P33" i="4"/>
  <c r="P32" i="4"/>
  <c r="P31" i="4"/>
  <c r="Q31" i="4" s="1"/>
  <c r="P29" i="4"/>
  <c r="P28" i="4"/>
  <c r="P27" i="4"/>
  <c r="B27" i="4" s="1"/>
  <c r="A15" i="6" s="1"/>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F309" i="5"/>
  <c r="F357" i="5"/>
  <c r="R463" i="5"/>
  <c r="F586" i="5"/>
  <c r="I714" i="5"/>
  <c r="J714" i="5"/>
  <c r="S738" i="5"/>
  <c r="AB170" i="5"/>
  <c r="H452" i="5"/>
  <c r="F452" i="5"/>
  <c r="S1497" i="5"/>
  <c r="H147" i="5"/>
  <c r="I147" i="5"/>
  <c r="F147" i="5"/>
  <c r="R237" i="5"/>
  <c r="F237" i="5"/>
  <c r="J262" i="5"/>
  <c r="AB262" i="5"/>
  <c r="AB298" i="5"/>
  <c r="F451" i="5"/>
  <c r="R453" i="5"/>
  <c r="J453" i="5"/>
  <c r="H453" i="5"/>
  <c r="F453" i="5"/>
  <c r="AB1447" i="5"/>
  <c r="S1447" i="5"/>
  <c r="H167" i="5"/>
  <c r="R167" i="5"/>
  <c r="H187" i="5"/>
  <c r="R187" i="5"/>
  <c r="I187" i="5"/>
  <c r="I275" i="5"/>
  <c r="F275" i="5"/>
  <c r="I361" i="5"/>
  <c r="J361" i="5"/>
  <c r="H361" i="5"/>
  <c r="F361" i="5"/>
  <c r="I479" i="5"/>
  <c r="H479" i="5"/>
  <c r="F574" i="5"/>
  <c r="S641" i="5"/>
  <c r="H171" i="5"/>
  <c r="R171" i="5"/>
  <c r="J171" i="5"/>
  <c r="I194" i="5"/>
  <c r="F468" i="5"/>
  <c r="R562" i="5"/>
  <c r="I1848" i="5"/>
  <c r="H1848" i="5"/>
  <c r="AB166" i="5"/>
  <c r="I198" i="5"/>
  <c r="H198" i="5"/>
  <c r="R201" i="5"/>
  <c r="R245" i="5"/>
  <c r="I461" i="5"/>
  <c r="F461" i="5"/>
  <c r="J552" i="5"/>
  <c r="H552" i="5"/>
  <c r="AB178" i="5"/>
  <c r="R299" i="5"/>
  <c r="J299" i="5"/>
  <c r="I392" i="5"/>
  <c r="H392"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69" i="5"/>
  <c r="R169" i="5"/>
  <c r="H195" i="5"/>
  <c r="F195" i="5"/>
  <c r="X195" i="5"/>
  <c r="R195" i="5"/>
  <c r="I195" i="5"/>
  <c r="J195" i="5"/>
  <c r="H139" i="5"/>
  <c r="R139" i="5"/>
  <c r="J139" i="5"/>
  <c r="I139" i="5"/>
  <c r="F139" i="5"/>
  <c r="F193" i="5"/>
  <c r="H227" i="5"/>
  <c r="R227" i="5"/>
  <c r="F227" i="5"/>
  <c r="J227" i="5"/>
  <c r="I227"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H159" i="5"/>
  <c r="X159" i="5"/>
  <c r="R159" i="5"/>
  <c r="J159" i="5"/>
  <c r="I159" i="5"/>
  <c r="F159" i="5"/>
  <c r="I373" i="5"/>
  <c r="R373" i="5"/>
  <c r="J373" i="5"/>
  <c r="H373" i="5"/>
  <c r="F373" i="5"/>
  <c r="H199" i="5"/>
  <c r="R199" i="5"/>
  <c r="J199" i="5"/>
  <c r="I199" i="5"/>
  <c r="F199" i="5"/>
  <c r="R197" i="5"/>
  <c r="F197" i="5"/>
  <c r="H223" i="5"/>
  <c r="R223" i="5"/>
  <c r="J223" i="5"/>
  <c r="F223" i="5"/>
  <c r="I223" i="5"/>
  <c r="R229" i="5"/>
  <c r="F229" i="5"/>
  <c r="R337" i="5"/>
  <c r="J337" i="5"/>
  <c r="H337" i="5"/>
  <c r="F337"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AB146" i="5"/>
  <c r="R14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I742" i="5"/>
  <c r="F742" i="5"/>
  <c r="AB322"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47" i="5"/>
  <c r="AB169" i="5"/>
  <c r="F178" i="5"/>
  <c r="R178" i="5"/>
  <c r="J178" i="5"/>
  <c r="J181" i="5"/>
  <c r="I181" i="5"/>
  <c r="H181" i="5"/>
  <c r="J209" i="5"/>
  <c r="I209" i="5"/>
  <c r="H209" i="5"/>
  <c r="AB240" i="5"/>
  <c r="H270" i="5"/>
  <c r="F270" i="5"/>
  <c r="R270" i="5"/>
  <c r="J270" i="5"/>
  <c r="I270" i="5"/>
  <c r="R311" i="5"/>
  <c r="H311" i="5"/>
  <c r="I311" i="5"/>
  <c r="F311" i="5"/>
  <c r="J311"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41" i="5"/>
  <c r="H146" i="5"/>
  <c r="F150" i="5"/>
  <c r="R150" i="5"/>
  <c r="J150"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X1281"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B20" i="6"/>
  <c r="G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G16" i="6"/>
  <c r="H16" i="6" s="1"/>
  <c r="B19" i="6"/>
  <c r="G19" i="6" s="1"/>
  <c r="A38" i="2"/>
  <c r="J4" i="5"/>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60"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S598" i="5"/>
  <c r="X165" i="5"/>
  <c r="X483" i="5"/>
  <c r="X555" i="5"/>
  <c r="X387" i="5"/>
  <c r="S532" i="5"/>
  <c r="S356" i="5"/>
  <c r="S343" i="5"/>
  <c r="X333" i="5"/>
  <c r="X369" i="5"/>
  <c r="X315" i="5"/>
  <c r="S315" i="5"/>
  <c r="X327" i="5"/>
  <c r="X357" i="5"/>
  <c r="S357" i="5"/>
  <c r="S383" i="5"/>
  <c r="X345" i="5"/>
  <c r="X285" i="5"/>
  <c r="X321"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X1317" i="5"/>
  <c r="J1086" i="5"/>
  <c r="I524" i="5"/>
  <c r="R439" i="5"/>
  <c r="I293" i="5"/>
  <c r="B30" i="6"/>
  <c r="G30" i="6" s="1"/>
  <c r="J306" i="5"/>
  <c r="J2417" i="5"/>
  <c r="J2160" i="5"/>
  <c r="F1876" i="5"/>
  <c r="R1770" i="5"/>
  <c r="R1700" i="5"/>
  <c r="I1696" i="5"/>
  <c r="I1672" i="5"/>
  <c r="F1126" i="5"/>
  <c r="F875" i="5"/>
  <c r="R888" i="5"/>
  <c r="F783" i="5"/>
  <c r="R757" i="5"/>
  <c r="I588" i="5"/>
  <c r="R431" i="5"/>
  <c r="J435"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B40" i="6"/>
  <c r="G40" i="6" s="1"/>
  <c r="B34" i="6"/>
  <c r="G34"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97" i="5"/>
  <c r="S597" i="5"/>
  <c r="S599" i="5"/>
  <c r="X465" i="5"/>
  <c r="S611" i="5"/>
  <c r="S601" i="5"/>
  <c r="X375" i="5"/>
  <c r="X567" i="5"/>
  <c r="X339" i="5"/>
  <c r="X591" i="5"/>
  <c r="X411" i="5"/>
  <c r="S600" i="5"/>
  <c r="X447" i="5"/>
  <c r="X423" i="5"/>
  <c r="X243" i="5"/>
  <c r="S382" i="5"/>
  <c r="X525" i="5"/>
  <c r="X537" i="5"/>
  <c r="X297" i="5"/>
  <c r="X207" i="5"/>
  <c r="S533" i="5"/>
  <c r="X513" i="5"/>
  <c r="X609" i="5"/>
  <c r="X561" i="5"/>
  <c r="S355" i="5"/>
  <c r="S602" i="5"/>
  <c r="X573" i="5"/>
  <c r="X549" i="5"/>
  <c r="X603" i="5"/>
  <c r="S603" i="5"/>
  <c r="X477" i="5"/>
  <c r="S605" i="5"/>
  <c r="X279" i="5"/>
  <c r="X189" i="5"/>
  <c r="S607" i="5"/>
  <c r="X489" i="5"/>
  <c r="X579" i="5"/>
  <c r="X501" i="5"/>
  <c r="X303" i="5"/>
  <c r="X435" i="5"/>
  <c r="X201" i="5"/>
  <c r="S314" i="5"/>
  <c r="X585" i="5"/>
  <c r="X261"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G66" i="6"/>
  <c r="G67" i="6"/>
  <c r="G65" i="6"/>
  <c r="G64" i="6" a="1"/>
  <c r="F25" i="6" l="1"/>
  <c r="F35" i="6" s="1"/>
  <c r="B25" i="6"/>
  <c r="G25" i="6" s="1"/>
  <c r="D17" i="6"/>
  <c r="B87" i="4"/>
  <c r="A62" i="6" s="1"/>
  <c r="B31" i="4"/>
  <c r="A18" i="6" s="1"/>
  <c r="B22" i="6"/>
  <c r="B75" i="4"/>
  <c r="A54" i="6" s="1"/>
  <c r="C17" i="6"/>
  <c r="B55" i="4"/>
  <c r="A38" i="6" s="1"/>
  <c r="D16" i="6"/>
  <c r="B41" i="6"/>
  <c r="G41" i="6" s="1"/>
  <c r="F21" i="6"/>
  <c r="C16" i="6"/>
  <c r="B21" i="6"/>
  <c r="B26" i="6" s="1"/>
  <c r="G26" i="6" s="1"/>
  <c r="H20" i="6"/>
  <c r="D20" i="6" s="1"/>
  <c r="C15" i="6"/>
  <c r="F30" i="6"/>
  <c r="H30" i="6" s="1"/>
  <c r="D30" i="6" s="1"/>
  <c r="B50" i="6"/>
  <c r="G50" i="6" s="1"/>
  <c r="B45" i="6"/>
  <c r="G45" i="6" s="1"/>
  <c r="G15" i="6"/>
  <c r="H15" i="6" s="1"/>
  <c r="F45" i="6"/>
  <c r="B35" i="6"/>
  <c r="G35" i="6" s="1"/>
  <c r="H35" i="6" s="1"/>
  <c r="D35" i="6" s="1"/>
  <c r="F50" i="6"/>
  <c r="B49" i="6"/>
  <c r="G49" i="6" s="1"/>
  <c r="B89" i="4"/>
  <c r="A63" i="6" s="1"/>
  <c r="B43" i="4"/>
  <c r="A28" i="6" s="1"/>
  <c r="G14" i="6"/>
  <c r="H14" i="6" s="1"/>
  <c r="B44" i="6"/>
  <c r="G44" i="6" s="1"/>
  <c r="F24" i="6"/>
  <c r="B79" i="4"/>
  <c r="A57" i="6" s="1"/>
  <c r="B77" i="4"/>
  <c r="A55" i="6" s="1"/>
  <c r="B67" i="4"/>
  <c r="A48" i="6" s="1"/>
  <c r="B39" i="6"/>
  <c r="G39" i="6" s="1"/>
  <c r="B81" i="4"/>
  <c r="A58" i="6" s="1"/>
  <c r="B24" i="6"/>
  <c r="G24" i="6" s="1"/>
  <c r="F19" i="6"/>
  <c r="H19" i="6" s="1"/>
  <c r="D19" i="6" s="1"/>
  <c r="B85" i="4"/>
  <c r="A60" i="6" s="1"/>
  <c r="B49" i="4"/>
  <c r="A33" i="6" s="1"/>
  <c r="B61" i="4"/>
  <c r="A43" i="6" s="1"/>
  <c r="C14" i="6"/>
  <c r="C19" i="6"/>
  <c r="C12" i="6"/>
  <c r="C11" i="6"/>
  <c r="C10" i="6"/>
  <c r="D37" i="4"/>
  <c r="C9" i="6"/>
  <c r="C8" i="6"/>
  <c r="B51" i="4"/>
  <c r="A35" i="6" s="1"/>
  <c r="A17" i="6"/>
  <c r="C7" i="6"/>
  <c r="A14" i="6"/>
  <c r="C5" i="6"/>
  <c r="G49" i="4"/>
  <c r="G43" i="4"/>
  <c r="D43" i="4"/>
  <c r="B34" i="4"/>
  <c r="A21" i="6" s="1"/>
  <c r="D74" i="4"/>
  <c r="G61" i="4"/>
  <c r="G31" i="4"/>
  <c r="C6" i="6"/>
  <c r="G55" i="4"/>
  <c r="G67" i="4"/>
  <c r="B58" i="4"/>
  <c r="A41" i="6" s="1"/>
  <c r="B33" i="4"/>
  <c r="A20" i="6" s="1"/>
  <c r="A26" i="6"/>
  <c r="B64" i="4"/>
  <c r="A46" i="6" s="1"/>
  <c r="B52" i="4"/>
  <c r="A36" i="6" s="1"/>
  <c r="D31" i="4"/>
  <c r="D49" i="4"/>
  <c r="A24" i="6"/>
  <c r="C4" i="6"/>
  <c r="B62" i="4"/>
  <c r="A44" i="6" s="1"/>
  <c r="B50" i="4"/>
  <c r="A34" i="6" s="1"/>
  <c r="B53" i="4"/>
  <c r="A37" i="6" s="1"/>
  <c r="A27" i="6"/>
  <c r="B71" i="4"/>
  <c r="A52" i="6" s="1"/>
  <c r="B59" i="4"/>
  <c r="A42" i="6" s="1"/>
  <c r="B69" i="4"/>
  <c r="A50" i="6" s="1"/>
  <c r="B68" i="4"/>
  <c r="A49" i="6" s="1"/>
  <c r="D61" i="4"/>
  <c r="B57" i="4"/>
  <c r="A40" i="6" s="1"/>
  <c r="A25" i="6"/>
  <c r="G69" i="6" a="1"/>
  <c r="G69" i="6" s="1"/>
  <c r="D55" i="4"/>
  <c r="G64" i="6"/>
  <c r="B65" i="4"/>
  <c r="A47" i="6" s="1"/>
  <c r="G74" i="4"/>
  <c r="F69" i="6"/>
  <c r="C20" i="6" l="1"/>
  <c r="F66" i="6"/>
  <c r="H66" i="6" s="1"/>
  <c r="D66" i="6" s="1"/>
  <c r="F40" i="6"/>
  <c r="H40" i="6" s="1"/>
  <c r="D40" i="6" s="1"/>
  <c r="H25" i="6"/>
  <c r="D25" i="6" s="1"/>
  <c r="H50" i="6"/>
  <c r="H45" i="6"/>
  <c r="D45" i="6" s="1"/>
  <c r="B47" i="6"/>
  <c r="G47" i="6" s="1"/>
  <c r="B27" i="6"/>
  <c r="G27" i="6" s="1"/>
  <c r="B52" i="6"/>
  <c r="G52" i="6" s="1"/>
  <c r="B32" i="6"/>
  <c r="G32" i="6" s="1"/>
  <c r="B37" i="6"/>
  <c r="G37" i="6" s="1"/>
  <c r="F27" i="6"/>
  <c r="B42" i="6"/>
  <c r="G42" i="6" s="1"/>
  <c r="G22" i="6"/>
  <c r="H22" i="6" s="1"/>
  <c r="G21" i="6"/>
  <c r="H21" i="6" s="1"/>
  <c r="B36" i="6"/>
  <c r="G36" i="6" s="1"/>
  <c r="B31" i="6"/>
  <c r="G31" i="6" s="1"/>
  <c r="B46" i="6"/>
  <c r="G46" i="6" s="1"/>
  <c r="B51" i="6"/>
  <c r="G51" i="6" s="1"/>
  <c r="F26" i="6"/>
  <c r="K66" i="6"/>
  <c r="D15" i="6"/>
  <c r="C35" i="6"/>
  <c r="C30" i="6"/>
  <c r="K65" i="6"/>
  <c r="D14" i="6"/>
  <c r="F39" i="6"/>
  <c r="H39" i="6" s="1"/>
  <c r="F34" i="6"/>
  <c r="H34" i="6" s="1"/>
  <c r="F65" i="6"/>
  <c r="F49" i="6"/>
  <c r="H49" i="6" s="1"/>
  <c r="F44" i="6"/>
  <c r="H44" i="6" s="1"/>
  <c r="H24" i="6"/>
  <c r="F29" i="6"/>
  <c r="H29" i="6" s="1"/>
  <c r="C69" i="6"/>
  <c r="H69" i="6"/>
  <c r="H64" i="6"/>
  <c r="B64" i="6"/>
  <c r="C66" i="6" l="1"/>
  <c r="D50" i="6"/>
  <c r="C50" i="6"/>
  <c r="C25" i="6"/>
  <c r="C40" i="6"/>
  <c r="C45" i="6"/>
  <c r="F42" i="6"/>
  <c r="H42" i="6" s="1"/>
  <c r="F68" i="6"/>
  <c r="H68" i="6" s="1"/>
  <c r="H27" i="6"/>
  <c r="F32" i="6"/>
  <c r="H32" i="6" s="1"/>
  <c r="F52" i="6"/>
  <c r="H52" i="6" s="1"/>
  <c r="F37" i="6"/>
  <c r="H37" i="6" s="1"/>
  <c r="F47" i="6"/>
  <c r="H47" i="6" s="1"/>
  <c r="F54" i="6"/>
  <c r="F59" i="6" s="1"/>
  <c r="H59" i="6" s="1"/>
  <c r="D22" i="6"/>
  <c r="K68" i="6"/>
  <c r="C22" i="6"/>
  <c r="D21" i="6"/>
  <c r="K67" i="6"/>
  <c r="C21" i="6"/>
  <c r="F46" i="6"/>
  <c r="H46" i="6" s="1"/>
  <c r="F51" i="6"/>
  <c r="H51" i="6" s="1"/>
  <c r="F41" i="6"/>
  <c r="H41" i="6" s="1"/>
  <c r="H26" i="6"/>
  <c r="F36" i="6"/>
  <c r="H36" i="6" s="1"/>
  <c r="F67" i="6"/>
  <c r="H67" i="6" s="1"/>
  <c r="F31" i="6"/>
  <c r="H31" i="6" s="1"/>
  <c r="H65" i="6"/>
  <c r="C2" i="6"/>
  <c r="B2" i="6"/>
  <c r="D34" i="6"/>
  <c r="C34" i="6"/>
  <c r="D39" i="6"/>
  <c r="C39" i="6"/>
  <c r="D29" i="6"/>
  <c r="C29" i="6"/>
  <c r="D24" i="6"/>
  <c r="C24" i="6"/>
  <c r="D44" i="6"/>
  <c r="C44" i="6"/>
  <c r="D49" i="6"/>
  <c r="C49" i="6"/>
  <c r="D64" i="6"/>
  <c r="C64" i="6"/>
  <c r="F57" i="6" l="1"/>
  <c r="H57" i="6" s="1"/>
  <c r="F60" i="6"/>
  <c r="H60" i="6" s="1"/>
  <c r="D60" i="6" s="1"/>
  <c r="F62" i="6"/>
  <c r="H62" i="6" s="1"/>
  <c r="C62" i="6" s="1"/>
  <c r="H54" i="6"/>
  <c r="C54" i="6" s="1"/>
  <c r="F63" i="6"/>
  <c r="H63" i="6" s="1"/>
  <c r="D63" i="6" s="1"/>
  <c r="F58" i="6"/>
  <c r="H58" i="6" s="1"/>
  <c r="C58" i="6" s="1"/>
  <c r="F55" i="6"/>
  <c r="F56" i="6" s="1"/>
  <c r="H56" i="6" s="1"/>
  <c r="D37" i="6"/>
  <c r="C37" i="6"/>
  <c r="D52" i="6"/>
  <c r="C52" i="6"/>
  <c r="D32" i="6"/>
  <c r="C32" i="6"/>
  <c r="D27" i="6"/>
  <c r="C27" i="6"/>
  <c r="D68" i="6"/>
  <c r="C68" i="6"/>
  <c r="D42" i="6"/>
  <c r="C42" i="6"/>
  <c r="D47" i="6"/>
  <c r="C47" i="6"/>
  <c r="D51" i="6"/>
  <c r="C51" i="6"/>
  <c r="D46" i="6"/>
  <c r="C46" i="6"/>
  <c r="D41" i="6"/>
  <c r="C41" i="6"/>
  <c r="D31" i="6"/>
  <c r="C31" i="6"/>
  <c r="D67" i="6"/>
  <c r="C67" i="6"/>
  <c r="D36" i="6"/>
  <c r="C36" i="6"/>
  <c r="D26" i="6"/>
  <c r="C26" i="6"/>
  <c r="D65" i="6"/>
  <c r="C65" i="6"/>
  <c r="H55" i="6"/>
  <c r="D57" i="6"/>
  <c r="C57" i="6"/>
  <c r="D59" i="6"/>
  <c r="C59" i="6"/>
  <c r="C60" i="6"/>
  <c r="D62" i="6"/>
  <c r="D58" i="6" l="1"/>
  <c r="D54" i="6"/>
  <c r="C63" i="6"/>
  <c r="D55" i="6"/>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<sst xmlns="http://schemas.openxmlformats.org/spreadsheetml/2006/main" count="23484" uniqueCount="15831">
  <si>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</si>
  <si>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</si>
  <si>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</si>
  <si>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</si>
  <si>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</si>
  <si>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</si>
  <si>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</si>
  <si>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</si>
  <si>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</si>
  <si>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</si>
  <si>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</si>
  <si>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</si>
  <si>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</si>
  <si>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</si>
  <si>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</si>
  <si>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</si>
  <si>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</si>
  <si>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</si>
  <si>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</si>
  <si>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</si>
  <si>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</si>
  <si>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</si>
  <si>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</si>
  <si>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</si>
  <si>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</si>
  <si>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</si>
  <si>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</si>
  <si>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</si>
  <si>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</si>
  <si>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</si>
  <si>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</si>
  <si>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</si>
  <si>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</si>
  <si>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</si>
  <si>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</si>
  <si>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</si>
  <si>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</si>
  <si>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</si>
  <si>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</si>
  <si>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</si>
  <si>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</si>
  <si>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</si>
  <si>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</si>
  <si>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</si>
  <si>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</si>
  <si>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</si>
  <si>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</si>
  <si>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</si>
  <si>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</si>
  <si>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</si>
  <si>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</si>
  <si>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</si>
  <si>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</si>
  <si>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</si>
  <si>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</si>
  <si>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</si>
  <si>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</si>
  <si>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</si>
  <si>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</si>
  <si>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</si>
  <si>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</si>
  <si>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</si>
  <si>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</si>
  <si>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</si>
  <si>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</si>
  <si>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</si>
  <si>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</si>
  <si>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</si>
  <si>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</si>
  <si>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</si>
  <si>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</si>
  <si>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</si>
  <si>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</si>
  <si>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</si>
  <si>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</si>
  <si>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</si>
  <si>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</si>
  <si>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</si>
  <si>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</si>
  <si>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</si>
  <si>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</si>
  <si>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</si>
  <si>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</si>
  <si>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</si>
  <si>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</si>
  <si>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</si>
  <si>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</si>
  <si>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</si>
  <si>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</si>
  <si>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</si>
  <si>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</si>
  <si>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</si>
  <si>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</si>
  <si>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</si>
  <si>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</si>
  <si>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</si>
  <si>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</si>
  <si>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</si>
  <si>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</si>
  <si>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</si>
  <si>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</si>
  <si>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</si>
  <si>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</si>
  <si>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</si>
  <si>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</si>
  <si>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</si>
  <si>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</si>
  <si>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</si>
  <si>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</si>
  <si>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</si>
  <si>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</si>
  <si>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</si>
  <si>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</si>
  <si>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</si>
  <si>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</si>
  <si>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</si>
  <si>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</si>
  <si>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</si>
  <si>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</si>
  <si>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</si>
  <si>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</si>
  <si>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</si>
  <si>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</si>
  <si>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</si>
  <si>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</si>
  <si>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</si>
  <si>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</si>
  <si>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</si>
  <si>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</si>
  <si>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</si>
  <si>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</si>
  <si>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</si>
  <si>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</si>
  <si>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</si>
  <si>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</si>
  <si>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</si>
  <si>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</si>
  <si>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</si>
  <si>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</si>
  <si>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</si>
  <si>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</si>
  <si>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</si>
  <si>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</si>
  <si>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</si>
  <si>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</si>
  <si>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</si>
  <si>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</si>
  <si>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</si>
  <si>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</si>
  <si>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</si>
  <si>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</si>
  <si>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</si>
  <si>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</si>
  <si>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</si>
  <si>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</si>
  <si>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</si>
  <si>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</si>
  <si>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</si>
  <si>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</si>
  <si>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</si>
  <si>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</si>
  <si>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</si>
  <si>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</si>
  <si>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</si>
  <si>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</si>
  <si>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</si>
  <si>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</si>
  <si>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</si>
  <si>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</si>
  <si>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</si>
  <si>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</si>
  <si>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</si>
  <si>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</si>
  <si>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</si>
  <si>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</si>
  <si>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</si>
  <si>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</si>
  <si>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</si>
  <si>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</si>
  <si>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</si>
  <si>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</si>
  <si>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</si>
  <si>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</si>
  <si>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</si>
  <si>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</si>
  <si>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</si>
  <si>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</si>
  <si>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</si>
  <si>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</si>
  <si>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</si>
  <si>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</si>
  <si>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</si>
  <si>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</si>
  <si>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</si>
  <si>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</si>
  <si>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</si>
  <si>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</si>
  <si>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</si>
  <si>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</si>
  <si>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</si>
  <si>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</si>
  <si>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</si>
  <si>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</si>
  <si>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</si>
  <si>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</si>
  <si>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</si>
  <si>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</si>
  <si>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</si>
  <si>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</si>
  <si>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</si>
  <si>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</si>
  <si>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</si>
  <si>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</si>
  <si>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</si>
  <si>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</si>
  <si>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</si>
  <si>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</si>
  <si>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</si>
  <si>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</si>
  <si>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</si>
  <si>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</si>
  <si>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</si>
  <si>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</si>
  <si>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</si>
  <si>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</si>
  <si>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</si>
  <si>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</si>
  <si>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</si>
  <si>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</si>
  <si>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</si>
  <si>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</si>
  <si>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</si>
  <si>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</si>
  <si>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</si>
  <si>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</si>
  <si>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</si>
  <si>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</si>
  <si>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</si>
  <si>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</si>
  <si>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</si>
  <si>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</si>
  <si>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</si>
  <si>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</si>
  <si>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</si>
  <si>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</si>
  <si>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</si>
  <si>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</si>
  <si>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</si>
  <si>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</si>
  <si>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</si>
  <si>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</si>
  <si>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</si>
  <si>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</si>
  <si>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</si>
  <si>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</si>
  <si>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</si>
  <si>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</si>
  <si>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</si>
  <si>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</si>
  <si>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</si>
  <si>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</si>
  <si>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</si>
  <si>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</si>
  <si>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</si>
  <si>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</si>
  <si>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</si>
  <si>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</si>
  <si>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</si>
  <si>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</si>
  <si>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</si>
  <si>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</si>
  <si>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</si>
  <si>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</si>
  <si>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</si>
  <si>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</si>
  <si>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</si>
  <si>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</si>
  <si>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</si>
  <si>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</si>
  <si>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</si>
  <si>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</si>
  <si>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</si>
  <si>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</si>
  <si>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</si>
  <si>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</si>
  <si>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</si>
  <si>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</si>
  <si>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</si>
  <si>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</si>
  <si>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</si>
  <si>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</si>
  <si>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</si>
  <si>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</si>
  <si>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</si>
  <si>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</si>
  <si>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</si>
  <si>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</si>
  <si>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</si>
  <si>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</si>
  <si>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</si>
  <si>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</si>
  <si>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</si>
  <si>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</si>
  <si>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</si>
  <si>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</si>
  <si>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</si>
  <si>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</si>
  <si>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</si>
  <si>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</si>
  <si>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</si>
  <si>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</si>
  <si>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</si>
  <si>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</si>
  <si>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</si>
  <si>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</si>
  <si>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</si>
  <si>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</si>
  <si>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</si>
  <si>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</si>
  <si>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</si>
  <si>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</si>
  <si>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</si>
  <si>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</si>
  <si>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</si>
  <si>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</si>
  <si>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</si>
  <si>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</si>
  <si>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</si>
  <si>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</si>
  <si>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</si>
  <si>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</si>
  <si>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</si>
  <si>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</si>
  <si>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</si>
  <si>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</si>
  <si>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</si>
  <si>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</si>
  <si>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</si>
  <si>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</si>
  <si>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</si>
  <si>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</si>
  <si>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</si>
  <si>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</si>
  <si>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</si>
  <si>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</si>
  <si>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</si>
  <si>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</si>
  <si>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</si>
  <si>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</si>
  <si>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</si>
  <si>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</si>
  <si>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</si>
  <si>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</si>
  <si>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</si>
  <si>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</si>
  <si>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</si>
  <si>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</si>
  <si>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</si>
  <si>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</si>
  <si>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</si>
  <si>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</si>
  <si>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</si>
  <si>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</si>
  <si>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</si>
  <si>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</si>
  <si>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</si>
  <si>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</si>
  <si>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</si>
  <si>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</si>
  <si>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</si>
  <si>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</si>
  <si>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</si>
  <si>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</si>
  <si>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</si>
  <si>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</si>
  <si>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</si>
  <si>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</si>
  <si>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</si>
  <si>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</si>
  <si>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</si>
  <si>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</si>
  <si>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</si>
  <si>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</si>
  <si>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</si>
  <si>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</si>
  <si>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</si>
  <si>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</si>
  <si>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</si>
  <si>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</si>
  <si>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</si>
  <si>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</si>
  <si>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</si>
  <si>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</si>
  <si>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</si>
  <si>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</si>
  <si>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</si>
  <si>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</si>
  <si>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</si>
  <si>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</si>
  <si>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</si>
  <si>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</si>
  <si>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</si>
  <si>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</si>
  <si>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</si>
  <si>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</si>
  <si>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</si>
  <si>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</si>
  <si>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</si>
  <si>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</si>
  <si>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</si>
  <si>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</si>
  <si>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</si>
  <si>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</si>
  <si>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</si>
  <si>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</si>
  <si>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</si>
  <si>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</si>
  <si>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</si>
  <si>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</si>
  <si>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</si>
  <si>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</si>
  <si>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</si>
  <si>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</si>
  <si>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</si>
  <si>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</si>
  <si>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</si>
  <si>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</si>
  <si>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</si>
  <si>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</si>
  <si>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</si>
  <si>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</si>
  <si>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</si>
  <si>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</si>
  <si>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</si>
  <si>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</si>
  <si>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</si>
  <si>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</si>
  <si>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</si>
  <si>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</si>
  <si>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</si>
  <si>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</si>
  <si>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</si>
  <si>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</si>
  <si>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</si>
  <si>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</si>
  <si>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</si>
  <si>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</si>
  <si>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</si>
  <si>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</si>
  <si>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</si>
  <si>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</si>
  <si>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</si>
  <si>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</si>
  <si>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</si>
  <si>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</si>
  <si>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</si>
  <si>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</si>
  <si>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</si>
  <si>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</si>
  <si>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</si>
  <si>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</si>
  <si>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</si>
  <si>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</si>
  <si>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</si>
  <si>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</si>
  <si>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</si>
  <si>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</si>
  <si>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</si>
  <si>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</si>
  <si>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</si>
  <si>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</si>
  <si>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</si>
  <si>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</si>
  <si>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</si>
  <si>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</si>
  <si>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</si>
  <si>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</si>
  <si>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</si>
  <si>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</si>
  <si>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</si>
  <si>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</si>
  <si>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</si>
  <si>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</si>
  <si>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</si>
  <si>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</si>
  <si>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</si>
  <si>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</si>
  <si>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</si>
  <si>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</si>
  <si>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</si>
  <si>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</si>
  <si>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</si>
  <si>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</si>
  <si>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</si>
  <si>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</si>
  <si>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</si>
  <si>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</si>
  <si>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</si>
  <si>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</si>
  <si>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</si>
  <si>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</si>
  <si>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</si>
  <si>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</si>
  <si>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</si>
  <si>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</si>
  <si>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</si>
  <si>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</si>
  <si>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</si>
  <si>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</si>
  <si>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</si>
  <si>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</si>
  <si>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</si>
  <si>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</si>
  <si>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</si>
  <si>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</si>
  <si>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</si>
  <si>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</si>
  <si>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</si>
  <si>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</si>
  <si>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</si>
  <si>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</si>
  <si>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</si>
  <si>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</si>
  <si>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</si>
  <si>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</si>
  <si>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</si>
  <si>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</si>
  <si>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</si>
  <si>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</si>
  <si>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</si>
  <si>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</si>
  <si>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</si>
  <si>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</si>
  <si>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</si>
  <si>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</si>
  <si>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</si>
  <si>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</si>
  <si>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</si>
  <si>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</si>
  <si>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</si>
  <si>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</si>
  <si>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</si>
  <si>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</si>
  <si>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</si>
  <si>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</si>
  <si>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</si>
  <si>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</si>
  <si>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</si>
  <si>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</si>
  <si>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</si>
  <si>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</si>
  <si>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</si>
  <si>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</si>
  <si>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</si>
  <si>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</si>
  <si>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</si>
  <si>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</si>
  <si>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</si>
  <si>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</si>
  <si>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</si>
  <si>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</si>
  <si>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</si>
  <si>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</si>
  <si>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</si>
  <si>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</si>
  <si>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</si>
  <si>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</si>
  <si>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</si>
  <si>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</si>
  <si>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</si>
  <si>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</si>
  <si>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</si>
  <si>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</si>
  <si>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</si>
  <si>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</si>
  <si>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</si>
  <si>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</si>
  <si>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</si>
  <si>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</si>
  <si>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</si>
  <si>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</si>
  <si>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</si>
  <si>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</si>
  <si>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</si>
  <si>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</si>
  <si>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</si>
  <si>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</si>
  <si>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</si>
  <si>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</si>
  <si>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</si>
  <si>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</si>
  <si>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</si>
  <si>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</si>
  <si>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</si>
  <si>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</si>
  <si>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</si>
  <si>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</si>
  <si>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</si>
  <si>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</si>
  <si>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</si>
  <si>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</si>
  <si>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</si>
  <si>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</si>
  <si>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</si>
  <si>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</si>
  <si>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</si>
  <si>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</si>
  <si>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</si>
  <si>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</si>
  <si>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</si>
  <si>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</si>
  <si>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</si>
  <si>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</si>
  <si>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</si>
  <si>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</si>
  <si>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</si>
  <si>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</si>
  <si>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</si>
  <si>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</si>
  <si>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</si>
  <si>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</si>
  <si>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</si>
  <si>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</si>
  <si>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</si>
  <si>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</si>
  <si>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</si>
  <si>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</si>
  <si>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</si>
  <si>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</si>
  <si>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</si>
  <si>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</si>
  <si>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</si>
  <si>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</si>
  <si>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</si>
  <si>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</si>
  <si>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</si>
  <si>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</si>
  <si>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</si>
  <si>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</si>
  <si>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</si>
  <si>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</si>
  <si>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</si>
  <si>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</si>
  <si>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</si>
  <si>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</si>
  <si>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</si>
  <si>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</si>
  <si>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</si>
  <si>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</si>
  <si>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</si>
  <si>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</si>
  <si>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</si>
  <si>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</si>
  <si>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</si>
  <si>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</si>
  <si>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</si>
  <si>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</si>
  <si>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</si>
  <si>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</si>
  <si>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</si>
  <si>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</si>
  <si>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</si>
  <si>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</si>
  <si>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</si>
  <si>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</si>
  <si>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</si>
  <si>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</si>
  <si>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</si>
  <si>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</si>
  <si>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</si>
  <si>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</si>
  <si>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</si>
  <si>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</si>
  <si>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</si>
  <si>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</si>
  <si>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</si>
  <si>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</si>
  <si>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</si>
  <si>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</si>
  <si>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</si>
  <si>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</si>
  <si>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</si>
  <si>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</si>
  <si>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</si>
  <si>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</si>
  <si>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</si>
  <si>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</si>
  <si>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</si>
  <si>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</si>
  <si>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</si>
  <si>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</si>
  <si>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</si>
  <si>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</si>
  <si>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</si>
  <si>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</si>
  <si>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</si>
  <si>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</si>
  <si>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</si>
  <si>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</si>
  <si>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</si>
  <si>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</si>
  <si>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</si>
  <si>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</si>
  <si>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</si>
  <si>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</si>
  <si>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</si>
  <si>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</si>
  <si>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</si>
  <si>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</si>
  <si>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</si>
  <si>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</si>
  <si>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</si>
  <si>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</si>
  <si>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</si>
  <si>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</si>
  <si>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</si>
  <si>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</si>
  <si>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</si>
  <si>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</si>
  <si>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</si>
  <si>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</si>
  <si>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</si>
  <si>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</si>
  <si>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</si>
  <si>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</si>
  <si>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</si>
  <si>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</si>
  <si>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</si>
  <si>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</si>
  <si>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</si>
  <si>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</si>
  <si>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</si>
  <si>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</si>
  <si>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</si>
  <si>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</si>
  <si>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</si>
  <si>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</si>
  <si>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</si>
  <si>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</si>
  <si>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</si>
  <si>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</si>
  <si>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</si>
  <si>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</si>
  <si>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</si>
  <si>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</si>
  <si>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</si>
  <si>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</si>
  <si>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</si>
  <si>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</si>
  <si>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</si>
  <si>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</si>
  <si>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</si>
  <si>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</si>
  <si>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</si>
  <si>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</si>
  <si>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</si>
  <si>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</si>
  <si>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</si>
  <si>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</si>
  <si>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</si>
  <si>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</si>
  <si>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</si>
  <si>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</si>
  <si>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</si>
  <si>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</si>
  <si>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</si>
  <si>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</si>
  <si>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</si>
  <si>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</si>
  <si>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</si>
  <si>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</si>
  <si>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</si>
  <si>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</si>
  <si>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</si>
  <si>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</si>
  <si>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</si>
  <si>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</si>
  <si>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</si>
  <si>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</si>
  <si>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</si>
  <si>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</si>
  <si>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</si>
  <si>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</si>
  <si>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</si>
  <si>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</si>
  <si>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</si>
  <si>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</si>
  <si>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</si>
  <si>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</si>
  <si>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</si>
  <si>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</si>
  <si>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</si>
  <si>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</si>
  <si>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</si>
  <si>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</si>
  <si>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</si>
  <si>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</si>
  <si>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</si>
  <si>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</si>
  <si>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</si>
  <si>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</si>
  <si>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</si>
  <si>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</si>
  <si>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</si>
  <si>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</si>
  <si>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</si>
  <si>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</si>
  <si>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</si>
  <si>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</si>
  <si>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</si>
  <si>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</si>
  <si>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</si>
  <si>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</si>
  <si>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</si>
  <si>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</si>
  <si>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</si>
  <si>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</si>
  <si>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</si>
  <si>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</si>
  <si>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</si>
  <si>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</si>
  <si>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</si>
  <si>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</si>
  <si>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</si>
  <si>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</si>
  <si>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</si>
  <si>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</si>
  <si>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</si>
  <si>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</si>
  <si>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</si>
  <si>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</si>
  <si>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</si>
  <si>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</si>
  <si>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</si>
  <si>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</si>
  <si>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</si>
  <si>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</si>
  <si>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</si>
  <si>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</si>
  <si>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</si>
  <si>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</si>
  <si>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</si>
  <si>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</si>
  <si>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</si>
  <si>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</si>
  <si>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</si>
  <si>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</si>
  <si>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</si>
  <si>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</si>
  <si>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</si>
  <si>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</si>
  <si>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</si>
  <si>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</si>
  <si>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</si>
  <si>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</si>
  <si>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</si>
  <si>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</si>
  <si>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</si>
  <si>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</si>
  <si>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</si>
  <si>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</si>
  <si>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</si>
  <si>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</si>
  <si>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</si>
  <si>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</si>
  <si>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</si>
  <si>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</si>
  <si>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</si>
  <si>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</si>
  <si>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</si>
  <si>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</si>
  <si>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</si>
  <si>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</si>
  <si>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</si>
  <si>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</si>
  <si>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</si>
  <si>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</si>
  <si>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</si>
  <si>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</si>
  <si>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</si>
  <si>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</si>
  <si>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</si>
  <si>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</si>
  <si>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</si>
  <si>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</si>
  <si>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</si>
  <si>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</si>
  <si>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</si>
  <si>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</si>
  <si>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</si>
  <si>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</si>
  <si>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</si>
  <si>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</si>
  <si>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</si>
  <si>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</si>
  <si>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</si>
  <si>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</si>
  <si>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</si>
  <si>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</si>
  <si>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</si>
  <si>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</si>
  <si>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</si>
  <si>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</si>
  <si>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</si>
  <si>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</si>
  <si>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</si>
  <si>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</si>
  <si>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</si>
  <si>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</si>
  <si>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</si>
  <si>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</si>
  <si>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</si>
  <si>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</si>
  <si>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</si>
  <si>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</si>
  <si>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</si>
  <si>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</si>
  <si>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</si>
  <si>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</si>
  <si>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</si>
  <si>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</si>
  <si>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</si>
  <si>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</si>
  <si>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</si>
  <si>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</si>
  <si>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</si>
  <si>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</si>
  <si>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</si>
  <si>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</si>
  <si>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</si>
  <si>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</si>
  <si>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</si>
  <si>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</si>
  <si>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</si>
  <si>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</si>
  <si>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</si>
  <si>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</si>
  <si>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</si>
  <si>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</si>
  <si>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</si>
  <si>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</si>
  <si>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</si>
  <si>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</si>
  <si>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</si>
  <si>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</si>
  <si>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</si>
  <si>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</si>
  <si>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</si>
  <si>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</si>
  <si>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</si>
  <si>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</si>
  <si>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</si>
  <si>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</si>
  <si>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</si>
  <si>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</si>
  <si>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</si>
  <si>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</si>
  <si>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</si>
  <si>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</si>
  <si>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</si>
  <si>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</si>
  <si>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</si>
  <si>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</si>
  <si>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</si>
  <si>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</si>
  <si>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</si>
  <si>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</si>
  <si>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</si>
  <si>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</si>
  <si>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</si>
  <si>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</si>
  <si>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</si>
  <si>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</si>
  <si>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</si>
  <si>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</si>
  <si>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</si>
  <si>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</si>
  <si>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</si>
  <si>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</si>
  <si>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</si>
  <si>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</si>
  <si>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</si>
  <si>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</si>
  <si>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</si>
  <si>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</si>
  <si>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</si>
  <si>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</si>
  <si>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</si>
  <si>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</si>
  <si>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</si>
  <si>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</si>
  <si>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</si>
  <si>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</si>
  <si>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</si>
  <si>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</si>
  <si>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</si>
  <si>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</si>
  <si>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</si>
  <si>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</si>
  <si>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</si>
  <si>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</si>
  <si>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</si>
  <si>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</si>
  <si>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</si>
  <si>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</si>
  <si>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</si>
  <si>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</si>
  <si>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</si>
  <si>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</si>
  <si>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</si>
  <si>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</si>
  <si>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</si>
  <si>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</si>
  <si>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</si>
  <si>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</si>
  <si>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</si>
  <si>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</si>
  <si>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</si>
  <si>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</si>
  <si>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</si>
  <si>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</si>
  <si>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</si>
  <si>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</si>
  <si>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</si>
  <si>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</si>
  <si>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</si>
  <si>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</si>
  <si>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</si>
  <si>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</si>
  <si>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</si>
  <si>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</si>
  <si>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</si>
  <si>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</si>
  <si>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</si>
  <si>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</si>
  <si>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</si>
  <si>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</si>
  <si>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</si>
  <si>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</si>
  <si>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</si>
  <si>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</si>
  <si>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</si>
  <si>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</si>
  <si>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</si>
  <si>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</si>
  <si>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</si>
  <si>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</si>
  <si>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</si>
  <si>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</si>
  <si>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</si>
  <si>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</si>
  <si>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</si>
  <si>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</si>
  <si>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</si>
  <si>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</si>
  <si>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</si>
  <si>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</si>
  <si>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</si>
  <si>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</si>
  <si>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</si>
  <si>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</si>
  <si>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</si>
  <si>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</si>
  <si>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</si>
  <si>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</si>
  <si>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</si>
  <si>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</si>
  <si>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</si>
  <si>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</si>
  <si>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</si>
  <si>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</si>
  <si>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</si>
  <si>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</si>
  <si>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</si>
  <si>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</si>
  <si>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</si>
  <si>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</si>
  <si>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</si>
  <si>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</si>
  <si>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</si>
  <si>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</si>
  <si>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</si>
  <si>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</si>
  <si>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</si>
  <si>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</si>
  <si>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</si>
  <si>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</si>
  <si>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</si>
  <si>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</si>
  <si>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</si>
  <si>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</si>
  <si>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</si>
  <si>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</si>
  <si>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</si>
  <si>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</si>
  <si>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</si>
  <si>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</si>
  <si>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</si>
  <si>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</si>
  <si>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</si>
  <si>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</si>
  <si>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</si>
  <si>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</si>
  <si>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</si>
  <si>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</si>
  <si>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</si>
  <si>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</si>
  <si>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</si>
  <si>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</si>
  <si>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</si>
  <si>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</si>
  <si>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</si>
  <si>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</si>
  <si>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</si>
  <si>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</si>
  <si>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</si>
  <si>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</si>
  <si>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</si>
  <si>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</si>
  <si>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</si>
  <si>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</si>
  <si>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</si>
  <si>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</si>
  <si>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</si>
  <si>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</si>
  <si>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</si>
  <si>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</si>
  <si>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</si>
  <si>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</si>
  <si>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</si>
  <si>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</si>
  <si>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</si>
  <si>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</si>
  <si>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</si>
  <si>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</si>
  <si>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</si>
  <si>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</si>
  <si>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</si>
  <si>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</si>
  <si>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</si>
  <si>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</si>
  <si>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</si>
  <si>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</si>
  <si>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</si>
  <si>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</si>
  <si>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</si>
  <si>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</si>
  <si>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</si>
  <si>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</si>
  <si>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</si>
  <si>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</si>
  <si>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</si>
  <si>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</si>
  <si>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</si>
  <si>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</si>
  <si>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</si>
  <si>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</si>
  <si>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</si>
  <si>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</si>
  <si>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</si>
  <si>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</si>
  <si>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</si>
  <si>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</si>
  <si>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</si>
  <si>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</si>
  <si>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</si>
  <si>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</si>
  <si>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</si>
  <si>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</si>
  <si>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</si>
  <si>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</si>
  <si>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</si>
  <si>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</si>
  <si>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</si>
  <si>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</si>
  <si>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</si>
  <si>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</si>
  <si>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</si>
  <si>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</si>
  <si>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</si>
  <si>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</si>
  <si>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</si>
  <si>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</si>
  <si>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</si>
  <si>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</si>
  <si>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</si>
  <si>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</si>
  <si>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</si>
  <si>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</si>
  <si>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</si>
  <si>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</si>
  <si>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</si>
  <si>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</si>
  <si>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</si>
  <si>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</si>
  <si>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</si>
  <si>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</si>
  <si>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</si>
  <si>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</si>
  <si>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</si>
  <si>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</si>
  <si>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</si>
  <si>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</si>
  <si>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</si>
  <si>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</si>
  <si>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</si>
  <si>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</si>
  <si>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</si>
  <si>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</si>
  <si>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</si>
  <si>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</si>
  <si>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</si>
  <si>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</si>
  <si>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</si>
  <si>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</si>
  <si>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</si>
  <si>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</si>
  <si>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</si>
  <si>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</si>
  <si>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</si>
  <si>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</si>
  <si>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</si>
  <si>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</si>
  <si>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</si>
  <si>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</si>
  <si>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</si>
  <si>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</si>
  <si>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</si>
  <si>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</si>
  <si>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</si>
  <si>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</si>
  <si>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</si>
  <si>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</si>
  <si>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</si>
  <si>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</si>
  <si>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</si>
  <si>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</si>
  <si>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</si>
  <si>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</si>
  <si>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</si>
  <si>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</si>
  <si>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</si>
  <si>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</si>
  <si>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</si>
  <si>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</si>
  <si>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</si>
  <si>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</si>
  <si>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</si>
  <si>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</si>
  <si>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</si>
  <si>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</si>
  <si>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</si>
  <si>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</si>
  <si>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</si>
  <si>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</si>
  <si>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</si>
  <si>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</si>
  <si>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</si>
  <si>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</si>
  <si>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</si>
  <si>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</si>
  <si>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</si>
  <si>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</si>
  <si>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</si>
  <si>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</si>
  <si>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</si>
  <si>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</si>
  <si>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</si>
  <si>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</si>
  <si>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</si>
  <si>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</si>
  <si>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</si>
  <si>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</si>
  <si>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</si>
  <si>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</si>
  <si>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</si>
  <si>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</si>
  <si>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</si>
  <si>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</si>
  <si>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</si>
  <si>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</si>
  <si>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</si>
  <si>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</si>
  <si>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</si>
  <si>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</si>
  <si>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</si>
  <si>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</si>
  <si>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</si>
  <si>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</si>
  <si>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</si>
  <si>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</si>
  <si>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</si>
  <si>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</si>
  <si>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</si>
  <si>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</si>
  <si>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</si>
  <si>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</si>
  <si>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</si>
  <si>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</si>
  <si>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</si>
  <si>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</si>
  <si>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</si>
  <si>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</si>
  <si>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</si>
  <si>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</si>
  <si>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</si>
  <si>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</si>
  <si>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</si>
  <si>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</si>
  <si>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</si>
  <si>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</si>
  <si>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</si>
  <si>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</si>
  <si>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</si>
  <si>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</si>
  <si>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</si>
  <si>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</si>
  <si>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</si>
  <si>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</si>
  <si>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</si>
  <si>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</si>
  <si>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</si>
  <si>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</si>
  <si>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</si>
  <si>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</si>
  <si>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</si>
  <si>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</si>
  <si>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</si>
  <si>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</si>
  <si>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</si>
  <si>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</si>
  <si>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</si>
  <si>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</si>
  <si>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</si>
  <si>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</si>
  <si>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</si>
  <si>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</si>
  <si>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</si>
  <si>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</si>
  <si>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</si>
  <si>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</si>
  <si>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</si>
  <si>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</si>
  <si>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</si>
  <si>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</si>
  <si>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</si>
  <si>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</si>
  <si>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</si>
  <si>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</si>
  <si>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</si>
  <si>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</si>
  <si>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</si>
  <si>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</si>
  <si>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</si>
  <si>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</si>
  <si>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</si>
  <si>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</si>
  <si>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</si>
  <si>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</si>
  <si>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</si>
  <si>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</si>
  <si>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</si>
  <si>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</si>
  <si>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</si>
  <si>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</si>
  <si>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</si>
  <si>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</si>
  <si>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</si>
  <si>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</si>
  <si>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</si>
  <si>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</si>
  <si>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</si>
  <si>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</si>
  <si>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</si>
  <si>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</si>
  <si>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</si>
  <si>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</si>
  <si>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</si>
  <si>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</si>
  <si>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</si>
  <si>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</si>
  <si>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</si>
  <si>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</si>
  <si>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</si>
  <si>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</si>
  <si>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</si>
  <si>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</si>
  <si>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</si>
  <si>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</si>
  <si>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</si>
  <si>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</si>
  <si>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</si>
  <si>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</si>
  <si>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</si>
  <si>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</si>
  <si>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</si>
  <si>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</si>
  <si>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</si>
  <si>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</si>
  <si>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</si>
  <si>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</si>
  <si>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</si>
  <si>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</si>
  <si>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</si>
  <si>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</si>
  <si>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</si>
  <si>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</si>
  <si>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</si>
  <si>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</si>
  <si>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</si>
  <si>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</si>
  <si>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</si>
  <si>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</si>
  <si>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</si>
  <si>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</si>
  <si>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</si>
  <si>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</si>
  <si>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</si>
  <si>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</si>
  <si>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</si>
  <si>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</si>
  <si>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</si>
  <si>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</si>
  <si>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</si>
  <si>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</si>
  <si>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</si>
  <si>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</si>
  <si>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</si>
  <si>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</si>
  <si>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</si>
  <si>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</si>
  <si>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</si>
  <si>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</si>
  <si>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</si>
  <si>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</si>
  <si>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</si>
  <si>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</si>
  <si>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</si>
  <si>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</si>
  <si>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</si>
  <si>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</si>
  <si>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</si>
  <si>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</si>
  <si>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</si>
  <si>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</si>
  <si>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</si>
  <si>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</si>
  <si>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</si>
  <si>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</si>
  <si>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</si>
  <si>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</si>
  <si>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</si>
  <si>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</si>
  <si>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</si>
  <si>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</si>
  <si>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</si>
  <si>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</si>
  <si>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</si>
  <si>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</si>
  <si>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</si>
  <si>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</si>
  <si>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</si>
  <si>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</si>
  <si>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</si>
  <si>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</si>
  <si>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</si>
  <si>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</si>
  <si>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</si>
  <si>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</si>
  <si>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</si>
  <si>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</si>
  <si>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</si>
  <si>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</si>
  <si>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</si>
  <si>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</si>
  <si>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</si>
  <si>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</si>
  <si>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</si>
  <si>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</si>
  <si>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</si>
  <si>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</si>
  <si>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</si>
  <si>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</si>
  <si>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</si>
  <si>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</si>
  <si>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</si>
  <si>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</si>
  <si>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</si>
  <si>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</si>
  <si>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</si>
  <si>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</si>
  <si>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</si>
  <si>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</si>
  <si>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</si>
  <si>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</si>
  <si>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</si>
  <si>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</si>
  <si>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</si>
  <si>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</si>
  <si>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</si>
  <si>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</si>
  <si>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</si>
  <si>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</si>
  <si>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</si>
  <si>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</si>
  <si>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</si>
  <si>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</si>
  <si>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</si>
  <si>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</si>
  <si>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</si>
  <si>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</si>
  <si>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</si>
  <si>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</si>
  <si>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</si>
  <si>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</si>
  <si>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</si>
  <si>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</si>
  <si>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</si>
  <si>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</si>
  <si>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</si>
  <si>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</si>
  <si>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</si>
  <si>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</si>
  <si>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</si>
  <si>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</si>
  <si>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</si>
  <si>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</si>
  <si>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</si>
  <si>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</si>
  <si>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</si>
  <si>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</si>
  <si>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</si>
  <si>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</si>
  <si>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</si>
  <si>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</si>
  <si>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</si>
  <si>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</si>
  <si>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</si>
  <si>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</si>
  <si>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</si>
  <si>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</si>
  <si>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</si>
  <si>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</si>
  <si>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</si>
  <si>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</si>
  <si>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</si>
  <si>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</si>
  <si>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</si>
  <si>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</si>
  <si>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</si>
  <si>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</si>
  <si>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</si>
  <si>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</si>
  <si>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</si>
  <si>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</si>
  <si>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</si>
  <si>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</si>
  <si>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</si>
  <si>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</si>
  <si>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</si>
  <si>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</si>
  <si>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</si>
  <si>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</si>
  <si>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</si>
  <si>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</si>
  <si>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</si>
  <si>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</si>
  <si>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</si>
  <si>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</si>
  <si>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</si>
  <si>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</si>
  <si>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</si>
  <si>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</si>
  <si>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</si>
  <si>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</si>
  <si>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</si>
  <si>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</si>
  <si>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</si>
  <si>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</si>
  <si>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</si>
  <si>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</si>
  <si>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</si>
  <si>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</si>
  <si>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</si>
  <si>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</si>
  <si>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</si>
  <si>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</si>
  <si>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</si>
  <si>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</si>
  <si>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</si>
  <si>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</si>
  <si>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</si>
  <si>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</si>
  <si>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</si>
  <si>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</si>
  <si>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</si>
  <si>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</si>
  <si>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</si>
  <si>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</si>
  <si>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</si>
  <si>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</si>
  <si>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</si>
  <si>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</si>
  <si>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</si>
  <si>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</si>
  <si>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</si>
  <si>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</si>
  <si>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</si>
  <si>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</si>
  <si>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</si>
  <si>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</si>
  <si>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</si>
  <si>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</si>
  <si>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</si>
  <si>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</si>
  <si>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</si>
  <si>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</si>
  <si>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</si>
  <si>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</si>
  <si>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</si>
  <si>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</si>
  <si>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</si>
  <si>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</si>
  <si>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</si>
  <si>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</si>
  <si>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</si>
  <si>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</si>
  <si>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</si>
  <si>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</si>
  <si>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</si>
  <si>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</si>
  <si>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</si>
  <si>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</si>
  <si>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</si>
  <si>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</si>
  <si>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</si>
  <si>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</si>
  <si>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</si>
  <si>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</si>
  <si>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</si>
  <si>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</si>
  <si>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</si>
  <si>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</si>
  <si>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</si>
  <si>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</si>
  <si>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</si>
  <si>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</si>
  <si>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</si>
  <si>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</si>
  <si>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</si>
  <si>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</si>
  <si>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</si>
  <si>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</si>
  <si>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</si>
  <si>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</si>
  <si>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</si>
  <si>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</si>
  <si>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</si>
  <si>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</si>
  <si>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</si>
  <si>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</si>
  <si>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</si>
  <si>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</si>
  <si>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</si>
  <si>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</si>
  <si>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</si>
  <si>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</si>
  <si>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</si>
  <si>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</si>
  <si>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</si>
  <si>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</si>
  <si>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</si>
  <si>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</si>
  <si>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</si>
  <si>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</si>
  <si>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</si>
  <si>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</si>
  <si>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</si>
  <si>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</si>
  <si>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</si>
  <si>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</si>
  <si>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</si>
  <si>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</si>
  <si>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</si>
  <si>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</si>
  <si>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</si>
  <si>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</si>
  <si>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</si>
  <si>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</si>
  <si>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</si>
  <si>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</si>
  <si>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</si>
  <si>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</si>
  <si>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</si>
  <si>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</si>
  <si>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</si>
  <si>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</si>
  <si>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</si>
  <si>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</si>
  <si>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</si>
  <si>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</si>
  <si>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</si>
  <si>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</si>
  <si>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</si>
  <si>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</si>
  <si>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</si>
  <si>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</si>
  <si>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</si>
  <si>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</si>
  <si>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</si>
  <si>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</si>
  <si>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</si>
  <si>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</si>
  <si>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</si>
  <si>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</si>
  <si>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</si>
  <si>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</si>
  <si>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</si>
  <si>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</si>
  <si>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</si>
  <si>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</si>
  <si>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</si>
  <si>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</si>
  <si>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</si>
  <si>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</si>
  <si>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</si>
  <si>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</si>
  <si>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</si>
  <si>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</si>
  <si>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</si>
  <si>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</si>
  <si>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</si>
  <si>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</si>
  <si>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</si>
  <si>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</si>
  <si>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</si>
  <si>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</si>
  <si>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</si>
  <si>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</si>
  <si>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</si>
  <si>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</si>
  <si>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</si>
  <si>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</si>
  <si>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</si>
  <si>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</si>
  <si>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</si>
  <si>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</si>
  <si>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</si>
  <si>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</si>
  <si>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</si>
  <si>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</si>
  <si>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</si>
  <si>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</si>
  <si>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</si>
  <si>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</si>
  <si>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</si>
  <si>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</si>
  <si>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</si>
  <si>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</si>
  <si>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</si>
  <si>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</si>
  <si>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</si>
  <si>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</si>
  <si>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</si>
  <si>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</si>
  <si>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</si>
  <si>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</si>
  <si>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</si>
  <si>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</si>
  <si>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</si>
  <si>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</si>
  <si>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</si>
  <si>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</si>
  <si>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</si>
  <si>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</si>
  <si>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</si>
  <si>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</si>
  <si>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</si>
  <si>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</si>
  <si>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</si>
  <si>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</si>
  <si>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</si>
  <si>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</si>
  <si>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</si>
  <si>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</si>
  <si>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</si>
  <si>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</si>
  <si>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</si>
  <si>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</si>
  <si>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</si>
  <si>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</si>
  <si>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</si>
  <si>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</si>
  <si>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</si>
  <si>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</si>
  <si>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</si>
  <si>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</si>
  <si>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</si>
  <si>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</si>
  <si>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</si>
  <si>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</si>
  <si>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</si>
  <si>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</si>
  <si>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</si>
  <si>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</si>
  <si>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</si>
  <si>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</si>
  <si>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</si>
  <si>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</si>
  <si>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</si>
  <si>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</si>
  <si>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</si>
  <si>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</si>
  <si>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</si>
  <si>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</si>
  <si>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</si>
  <si>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</si>
  <si>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</si>
  <si>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</si>
  <si>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</si>
  <si>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</si>
  <si>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</si>
  <si>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</si>
  <si>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</si>
  <si>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</si>
  <si>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</si>
  <si>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</si>
  <si>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</si>
  <si>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</si>
  <si>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</si>
  <si>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</si>
  <si>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</si>
  <si>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</si>
  <si>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</si>
  <si>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</si>
  <si>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</si>
  <si>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</si>
  <si>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</si>
  <si>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</si>
  <si>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</si>
  <si>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</si>
  <si>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</si>
  <si>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</si>
  <si>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</si>
  <si>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</si>
  <si>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</si>
  <si>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</si>
  <si>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</si>
  <si>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</si>
  <si>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</si>
  <si>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</si>
  <si>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</si>
  <si>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</si>
  <si>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</si>
  <si>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</si>
  <si>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</si>
  <si>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</si>
  <si>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</si>
  <si>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</si>
  <si>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</si>
  <si>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</si>
  <si>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</si>
  <si>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</si>
  <si>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</si>
  <si>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</si>
  <si>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</si>
  <si>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</si>
  <si>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</si>
  <si>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</si>
  <si>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</si>
  <si>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</si>
  <si>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</si>
  <si>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</si>
  <si>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</si>
  <si>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</si>
  <si>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</si>
  <si>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</si>
  <si>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</si>
  <si>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</si>
  <si>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</si>
  <si>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</si>
  <si>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</si>
  <si>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</si>
  <si>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</si>
  <si>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</si>
  <si>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</si>
  <si>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</si>
  <si>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</si>
  <si>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</si>
  <si>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</si>
  <si>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</si>
  <si>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</si>
  <si>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</si>
  <si>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</si>
  <si>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</si>
  <si>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</si>
  <si>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</si>
  <si>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</si>
  <si>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</si>
  <si>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</si>
  <si>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</si>
  <si>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</si>
  <si>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</si>
  <si>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</si>
  <si>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</si>
  <si>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</si>
  <si>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</si>
  <si>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</si>
  <si>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</si>
  <si>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</si>
  <si>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</si>
  <si>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</si>
  <si>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</si>
  <si>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</si>
  <si>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</si>
  <si>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</si>
  <si>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</si>
  <si>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</si>
  <si>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</si>
  <si>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</si>
  <si>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</si>
  <si>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</si>
  <si>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</si>
  <si>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</si>
  <si>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</si>
  <si>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</si>
  <si>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</si>
  <si>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</si>
  <si>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</si>
  <si>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</si>
  <si>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</si>
  <si>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</si>
  <si>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</si>
  <si>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</si>
  <si>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</si>
  <si>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</si>
  <si>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</si>
  <si>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</si>
  <si>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</si>
  <si>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</si>
  <si>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</si>
  <si>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</si>
  <si>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</si>
  <si>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</si>
  <si>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</si>
  <si>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</si>
  <si>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</si>
  <si>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</si>
  <si>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</si>
  <si>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</si>
  <si>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</si>
  <si>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</si>
  <si>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</si>
  <si>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</si>
  <si>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</si>
  <si>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</si>
  <si>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</si>
  <si>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</si>
  <si>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</si>
  <si>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</si>
  <si>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</si>
  <si>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</si>
  <si>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</si>
  <si>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</si>
  <si>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</si>
  <si>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</si>
  <si>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</si>
  <si>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</si>
  <si>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</si>
  <si>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</si>
  <si>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</si>
  <si>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</si>
  <si>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</si>
  <si>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</si>
  <si>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</si>
  <si>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</si>
  <si>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</si>
  <si>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</si>
  <si>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</si>
  <si>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</si>
  <si>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</si>
  <si>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</si>
  <si>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</si>
  <si>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</si>
  <si>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</si>
  <si>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</si>
  <si>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</si>
  <si>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</si>
  <si>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</si>
  <si>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</si>
  <si>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</si>
  <si>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</si>
  <si>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</si>
  <si>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</si>
  <si>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</si>
  <si>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</si>
  <si>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</si>
  <si>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</si>
  <si>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</si>
  <si>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</si>
  <si>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</si>
  <si>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</si>
  <si>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</si>
  <si>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</si>
  <si>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</si>
  <si>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</si>
  <si>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</si>
  <si>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</si>
  <si>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</si>
  <si>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</si>
  <si>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</si>
  <si>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</si>
  <si>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</si>
  <si>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</si>
  <si>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</si>
  <si>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</si>
  <si>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</si>
  <si>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</si>
  <si>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</si>
  <si>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</si>
  <si>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</si>
  <si>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</si>
  <si>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</si>
  <si>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</si>
  <si>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</si>
  <si>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</si>
  <si>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</si>
  <si>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</si>
  <si>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</si>
  <si>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</si>
  <si>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</si>
  <si>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</si>
  <si>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</si>
  <si>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</si>
  <si>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</si>
  <si>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</si>
  <si>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</si>
  <si>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</si>
  <si>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</si>
  <si>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</si>
  <si>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</si>
  <si>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</si>
  <si>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</si>
  <si>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</si>
  <si>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</si>
  <si>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</si>
  <si>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</si>
  <si>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</si>
  <si>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</si>
  <si>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</si>
  <si>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</si>
  <si>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</si>
  <si>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</si>
  <si>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</si>
  <si>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</si>
  <si>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</si>
  <si>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</si>
  <si>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</si>
  <si>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</si>
  <si>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</si>
  <si>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</si>
  <si>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</si>
  <si>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</si>
  <si>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</si>
  <si>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</si>
  <si>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</si>
  <si>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</si>
  <si>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</si>
  <si>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</si>
  <si>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</si>
  <si>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</si>
  <si>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</si>
  <si>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</si>
  <si>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</si>
  <si>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</si>
  <si>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</si>
  <si>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</si>
  <si>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</si>
  <si>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</si>
  <si>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</si>
  <si>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</si>
  <si>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</si>
  <si>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</si>
  <si>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</si>
  <si>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</si>
  <si>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</si>
  <si>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</si>
  <si>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</si>
  <si>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</si>
  <si>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</si>
  <si>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</si>
  <si>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</si>
  <si>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</si>
  <si>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</si>
  <si>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</si>
  <si>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</si>
  <si>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</si>
  <si>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</si>
  <si>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</si>
  <si>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</si>
  <si>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</si>
  <si>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</si>
  <si>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</si>
  <si>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</si>
  <si>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</si>
  <si>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</si>
  <si>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</si>
  <si>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</si>
  <si>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</si>
  <si>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</si>
  <si>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</si>
  <si>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</si>
  <si>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</si>
  <si>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</si>
  <si>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</si>
  <si>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</si>
  <si>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</si>
  <si>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</si>
  <si>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</si>
  <si>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</si>
  <si>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</si>
  <si>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</si>
  <si>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</si>
  <si>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</si>
  <si>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</si>
  <si>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</si>
  <si>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</si>
  <si>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</si>
  <si>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</si>
  <si>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</si>
  <si>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</si>
  <si>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</si>
  <si>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</si>
  <si>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</si>
  <si>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</si>
  <si>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</si>
  <si>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</si>
  <si>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</si>
  <si>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</si>
  <si>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</si>
  <si>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</si>
  <si>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</si>
  <si>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</si>
  <si>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</si>
  <si>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</si>
  <si>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</si>
  <si>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</si>
  <si>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</si>
  <si>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</si>
  <si>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</si>
  <si>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</si>
  <si>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</si>
  <si>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</si>
  <si>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</si>
  <si>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</si>
  <si>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</si>
  <si>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</si>
  <si>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</si>
  <si>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</si>
  <si>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</si>
  <si>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</si>
  <si>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</si>
  <si>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</si>
  <si>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</si>
  <si>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</si>
  <si>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</si>
  <si>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</si>
  <si>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</si>
  <si>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</si>
  <si>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</si>
  <si>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</si>
  <si>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</si>
  <si>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</si>
  <si>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</si>
  <si>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</si>
  <si>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</si>
  <si>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</si>
  <si>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</si>
  <si>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</si>
  <si>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</si>
  <si>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</si>
  <si>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</si>
  <si>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</si>
  <si>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</si>
  <si>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</si>
  <si>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</si>
  <si>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</si>
  <si>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</si>
  <si>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</si>
  <si>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</si>
  <si>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</si>
  <si>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</si>
  <si>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</si>
  <si>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</si>
  <si>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</si>
  <si>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</si>
  <si>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</si>
  <si>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</si>
  <si>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</si>
  <si>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</si>
  <si>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</si>
  <si>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</si>
  <si>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</si>
  <si>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</si>
  <si>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</si>
  <si>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</si>
  <si>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</si>
  <si>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</si>
  <si>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</si>
  <si>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</si>
  <si>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</si>
  <si>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</si>
  <si>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</si>
  <si>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</si>
  <si>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</si>
  <si>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</si>
  <si>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</si>
  <si>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</si>
  <si>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</si>
  <si>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</si>
  <si>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</si>
  <si>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</si>
  <si>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</si>
  <si>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</si>
  <si>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</si>
  <si>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</si>
  <si>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</si>
  <si>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</si>
  <si>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</si>
  <si>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</si>
  <si>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</si>
  <si>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</si>
  <si>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</si>
  <si>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</si>
  <si>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</si>
  <si>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</si>
  <si>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</si>
  <si>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</si>
  <si>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</si>
  <si>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</si>
  <si>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</si>
  <si>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</si>
  <si>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</si>
  <si>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</si>
  <si>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</si>
  <si>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</si>
  <si>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</si>
  <si>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</si>
  <si>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</si>
  <si>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</si>
  <si>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</si>
  <si>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</si>
  <si>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</si>
  <si>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</si>
  <si>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</si>
  <si>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</si>
  <si>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</si>
  <si>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</si>
  <si>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</si>
  <si>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</si>
  <si>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</si>
  <si>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</si>
  <si>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</si>
  <si>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</si>
  <si>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</si>
  <si>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</si>
  <si>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</si>
  <si>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</si>
  <si>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</si>
  <si>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</si>
  <si>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</si>
  <si>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</si>
  <si>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</si>
  <si>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</si>
  <si>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</si>
  <si>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</si>
  <si>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</si>
  <si>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</si>
  <si>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</si>
  <si>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</si>
  <si>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</si>
  <si>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</si>
  <si>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</si>
  <si>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</si>
  <si>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</si>
  <si>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</si>
  <si>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</si>
  <si>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</si>
  <si>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</si>
  <si>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</si>
  <si>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</si>
  <si>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</si>
  <si>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</si>
  <si>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</si>
  <si>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</si>
  <si>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</si>
  <si>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</si>
  <si>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</si>
  <si>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</si>
  <si>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</si>
  <si>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</si>
  <si>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</si>
  <si>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</si>
  <si>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</si>
  <si>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</si>
  <si>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</si>
  <si>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</si>
  <si>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</si>
  <si>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</si>
  <si>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</si>
  <si>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</si>
  <si>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</si>
  <si>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</si>
  <si>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</si>
  <si>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</si>
  <si>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</si>
  <si>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</si>
  <si>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</si>
  <si>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</si>
  <si>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</si>
  <si>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</si>
  <si>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</si>
  <si>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</si>
  <si>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</si>
  <si>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</si>
  <si>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</si>
  <si>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</si>
  <si>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</si>
  <si>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</si>
  <si>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</si>
  <si>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</si>
  <si>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</si>
  <si>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</si>
  <si>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</si>
  <si>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</si>
  <si>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</si>
  <si>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</si>
  <si>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</si>
  <si>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</si>
  <si>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</si>
  <si>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</si>
  <si>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</si>
  <si>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</si>
  <si>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</si>
  <si>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</si>
  <si>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</si>
  <si>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</si>
  <si>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</si>
  <si>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</si>
  <si>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</si>
  <si>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</si>
  <si>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</si>
  <si>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</si>
  <si>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</si>
  <si>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</si>
  <si>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</si>
  <si>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</si>
  <si>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</si>
  <si>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</si>
  <si>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</si>
  <si>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</si>
  <si>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</si>
  <si>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</si>
  <si>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</si>
  <si>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</si>
  <si>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</si>
  <si>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</si>
  <si>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</si>
  <si>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</si>
  <si>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</si>
  <si>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</si>
  <si>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</si>
  <si>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</si>
  <si>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</si>
  <si>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</si>
  <si>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</si>
  <si>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</si>
  <si>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</si>
  <si>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</si>
  <si>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</si>
  <si>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</si>
  <si>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</si>
  <si>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</si>
  <si>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</si>
  <si>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</si>
  <si>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</si>
  <si>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</si>
  <si>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</si>
  <si>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</si>
  <si>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</si>
  <si>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</si>
  <si>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</si>
  <si>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</si>
  <si>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</si>
  <si>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</si>
  <si>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</si>
  <si>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</si>
  <si>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</si>
  <si>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</si>
  <si>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</si>
  <si>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</si>
  <si>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</si>
  <si>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</si>
  <si>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</si>
  <si>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</si>
  <si>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</si>
  <si>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</si>
  <si>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</si>
  <si>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</si>
  <si>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</si>
  <si>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</si>
  <si>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</si>
  <si>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</si>
  <si>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</si>
  <si>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</si>
  <si>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</si>
  <si>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</si>
  <si>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</si>
  <si>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</si>
  <si>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</si>
  <si>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</si>
  <si>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</si>
  <si>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</si>
  <si>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</si>
  <si>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</si>
  <si>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</si>
  <si>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</si>
  <si>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</si>
  <si>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</si>
  <si>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</si>
  <si>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</si>
  <si>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</si>
  <si>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</si>
  <si>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</si>
  <si>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</si>
  <si>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</si>
  <si>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</si>
  <si>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</si>
  <si>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</si>
  <si>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</si>
  <si>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</si>
  <si>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</si>
  <si>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</si>
  <si>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</si>
  <si>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</si>
  <si>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</si>
  <si>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</si>
  <si>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</si>
  <si>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</si>
  <si>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</si>
  <si>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</si>
  <si>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</si>
  <si>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</si>
  <si>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</si>
  <si>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</si>
  <si>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</si>
  <si>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</si>
  <si>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</si>
  <si>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</si>
  <si>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</si>
  <si>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</si>
  <si>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</si>
  <si>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</si>
  <si>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</si>
  <si>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</si>
  <si>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</si>
  <si>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</si>
  <si>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</si>
  <si>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</si>
  <si>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</si>
  <si>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</si>
  <si>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</si>
  <si>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</si>
  <si>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</si>
  <si>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</si>
  <si>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</si>
  <si>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</si>
  <si>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</si>
  <si>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</si>
  <si>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</si>
  <si>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</si>
  <si>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</si>
  <si>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</si>
  <si>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</si>
  <si>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</si>
  <si>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</si>
  <si>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</si>
  <si>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</si>
  <si>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</si>
  <si>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</si>
  <si>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</si>
  <si>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</si>
  <si>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</si>
  <si>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</si>
  <si>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</si>
  <si>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</si>
  <si>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</si>
  <si>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</si>
  <si>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</si>
  <si>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</si>
  <si>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</si>
  <si>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</si>
  <si>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</si>
  <si>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</si>
  <si>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</si>
  <si>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</si>
  <si>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</si>
  <si>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</si>
  <si>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</si>
  <si>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</si>
  <si>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</si>
  <si>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</si>
  <si>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</si>
  <si>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</si>
  <si>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</si>
  <si>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</si>
  <si>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</si>
  <si>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</si>
  <si>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</si>
  <si>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</si>
  <si>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</si>
  <si>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</si>
  <si>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</si>
  <si>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</si>
  <si>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</si>
  <si>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</si>
  <si>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</si>
  <si>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</si>
  <si>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</si>
  <si>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</si>
  <si>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</si>
  <si>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</si>
  <si>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</si>
  <si>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</si>
  <si>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</si>
  <si>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</si>
  <si>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</si>
  <si>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</si>
  <si>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</si>
  <si>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</si>
  <si>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</si>
  <si>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</si>
  <si>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</si>
  <si>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</si>
  <si>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</si>
  <si>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</si>
  <si>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</si>
  <si>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</si>
  <si>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</si>
  <si>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</si>
  <si>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</si>
  <si>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</si>
  <si>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</si>
  <si>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</si>
  <si>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</si>
  <si>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</si>
  <si>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</si>
  <si>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</si>
  <si>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</si>
  <si>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</si>
  <si>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</si>
  <si>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</si>
  <si>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</si>
  <si>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</si>
  <si>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</si>
  <si>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</si>
  <si>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</si>
  <si>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</si>
  <si>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</si>
  <si>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</si>
  <si>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</si>
  <si>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</si>
  <si>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</si>
  <si>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</si>
  <si>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</si>
  <si>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</si>
  <si>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</si>
  <si>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</si>
  <si>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</si>
  <si>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</si>
  <si>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</si>
  <si>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</si>
  <si>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</si>
  <si>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</si>
  <si>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</si>
  <si>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</si>
  <si>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</si>
  <si>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</si>
  <si>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</si>
  <si>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</si>
  <si>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</si>
  <si>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</si>
  <si>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</si>
  <si>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</si>
  <si>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</si>
  <si>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</si>
  <si>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</si>
  <si>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</si>
  <si>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</si>
  <si>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</si>
  <si>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</si>
  <si>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</si>
  <si>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</si>
  <si>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</si>
  <si>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</si>
  <si>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</si>
  <si>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</si>
  <si>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</si>
  <si>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</si>
  <si>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</si>
  <si>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</si>
  <si>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</si>
  <si>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</si>
  <si>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</si>
  <si>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</si>
  <si>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</si>
  <si>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</si>
  <si>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</si>
  <si>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</si>
  <si>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</si>
  <si>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</si>
  <si>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</si>
  <si>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</si>
  <si>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</si>
  <si>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</si>
  <si>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</si>
  <si>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</si>
  <si>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</si>
  <si>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</si>
  <si>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</si>
  <si>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</si>
  <si>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</si>
  <si>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</si>
  <si>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</si>
  <si>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</si>
  <si>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</si>
  <si>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</si>
  <si>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</si>
  <si>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</si>
  <si>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</si>
  <si>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</si>
  <si>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</si>
  <si>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</si>
  <si>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</si>
  <si>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</si>
  <si>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</si>
  <si>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</si>
  <si>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</si>
  <si>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</si>
  <si>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</si>
  <si>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</si>
  <si>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</si>
  <si>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</si>
  <si>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</si>
  <si>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</si>
  <si>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</si>
  <si>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</si>
  <si>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</si>
  <si>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</si>
  <si>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</si>
  <si>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</si>
  <si>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</si>
  <si>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</si>
  <si>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</si>
  <si>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</si>
  <si>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</si>
  <si>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</si>
  <si>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</si>
  <si>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</si>
  <si>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</si>
  <si>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</si>
  <si>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</si>
  <si>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</si>
  <si>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</si>
  <si>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</si>
  <si>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</si>
  <si>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</si>
  <si>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</si>
  <si>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</si>
  <si>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</si>
  <si>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</si>
  <si>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</si>
  <si>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</si>
  <si>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</si>
  <si>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</si>
  <si>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</si>
  <si>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</si>
  <si>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</si>
  <si>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</si>
  <si>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</si>
  <si>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</si>
  <si>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</si>
  <si>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</si>
  <si>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</si>
  <si>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</si>
  <si>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</si>
  <si>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</si>
  <si>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</si>
  <si>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</si>
  <si>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</si>
  <si>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</si>
  <si>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</si>
  <si>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</si>
  <si>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</si>
  <si>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</si>
  <si>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</si>
  <si>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</si>
  <si>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</si>
  <si>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</si>
  <si>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</si>
  <si>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</si>
  <si>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</si>
  <si>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</si>
  <si>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</si>
  <si>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</si>
  <si>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</si>
  <si>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</si>
  <si>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</si>
  <si>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</si>
  <si>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</si>
  <si>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</si>
  <si>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</si>
  <si>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</si>
  <si>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</si>
  <si>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</si>
  <si>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</si>
  <si>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</si>
  <si>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</si>
  <si>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</si>
  <si>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</si>
  <si>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</si>
  <si>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</si>
  <si>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</si>
  <si>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</si>
  <si>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</si>
  <si>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</si>
  <si>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</si>
  <si>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</si>
  <si>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</si>
  <si>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</si>
  <si>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</si>
  <si>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</si>
  <si>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</si>
  <si>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</si>
  <si>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</si>
  <si>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</si>
  <si>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</si>
  <si>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</si>
  <si>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</si>
  <si>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</si>
  <si>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</si>
  <si>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</si>
  <si>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</si>
  <si>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</si>
  <si>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</si>
  <si>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</si>
  <si>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</si>
  <si>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</si>
  <si>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</si>
  <si>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</si>
  <si>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</si>
  <si>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</si>
  <si>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</si>
  <si>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</si>
  <si>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</si>
  <si>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</si>
  <si>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</si>
  <si>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</si>
  <si>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</si>
  <si>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</si>
  <si>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</si>
  <si>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</si>
  <si>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</si>
  <si>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</si>
  <si>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</si>
  <si>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</si>
  <si>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</si>
  <si>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</si>
  <si>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</si>
  <si>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</si>
  <si>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</si>
  <si>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</si>
  <si>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</si>
  <si>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</si>
  <si>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</si>
  <si>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</si>
  <si>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</si>
  <si>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</si>
  <si>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</si>
  <si>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</si>
  <si>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</si>
  <si>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</si>
  <si>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</si>
  <si>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</si>
  <si>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</si>
  <si>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</si>
  <si>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</si>
  <si>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</si>
  <si>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</si>
  <si>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</si>
  <si>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</si>
  <si>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</si>
  <si>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</si>
  <si>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</si>
  <si>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</si>
  <si>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</si>
  <si>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</si>
  <si>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</si>
  <si>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</si>
  <si>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</si>
  <si>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</si>
  <si>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</si>
  <si>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</si>
  <si>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</si>
  <si>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</si>
  <si>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</si>
  <si>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</si>
  <si>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</si>
  <si>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</si>
  <si>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</si>
  <si>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</si>
  <si>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</si>
  <si>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</si>
  <si>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</si>
  <si>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</si>
  <si>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</si>
  <si>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</si>
  <si>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</si>
  <si>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</si>
  <si>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</si>
  <si>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</si>
  <si>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</si>
  <si>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</si>
  <si>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</si>
  <si>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</si>
  <si>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</si>
  <si>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</si>
  <si>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</si>
  <si>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</si>
  <si>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</si>
  <si>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</si>
  <si>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</si>
  <si>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</si>
  <si>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</si>
  <si>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</si>
  <si>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</si>
  <si>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</si>
  <si>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</si>
  <si>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</si>
  <si>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</si>
  <si>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</si>
  <si>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</si>
  <si>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</si>
  <si>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</si>
  <si>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</si>
  <si>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</si>
  <si>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</si>
  <si>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</si>
  <si>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</si>
  <si>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</si>
  <si>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</si>
  <si>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</si>
  <si>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</si>
  <si>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</si>
  <si>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</si>
  <si>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</si>
  <si>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</si>
  <si>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</si>
  <si>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</si>
  <si>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</si>
  <si>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</si>
  <si>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</si>
  <si>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</si>
  <si>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</si>
  <si>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</si>
  <si>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</si>
  <si>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</si>
  <si>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</si>
  <si>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</si>
  <si>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</si>
  <si>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</si>
  <si>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</si>
  <si>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</si>
  <si>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</si>
  <si>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</si>
  <si>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</si>
  <si>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</si>
  <si>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</si>
  <si>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</si>
  <si>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</si>
  <si>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</si>
  <si>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</si>
  <si>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</si>
  <si>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</si>
  <si>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</si>
  <si>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</si>
  <si>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</si>
  <si>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</si>
  <si>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</si>
  <si>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</si>
  <si>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</si>
  <si>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</si>
  <si>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</si>
  <si>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</si>
  <si>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</si>
  <si>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</si>
  <si>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</si>
  <si>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</si>
  <si>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</si>
  <si>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</si>
  <si>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</si>
  <si>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</si>
  <si>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</si>
  <si>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</si>
  <si>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</si>
  <si>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</si>
  <si>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</si>
  <si>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</si>
  <si>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</si>
  <si>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</si>
  <si>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</si>
  <si>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</si>
  <si>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</si>
  <si>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</si>
  <si>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</si>
  <si>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</si>
  <si>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</si>
  <si>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</si>
  <si>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</si>
  <si>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</si>
  <si>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</si>
  <si>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</si>
  <si>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</si>
  <si>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</si>
  <si>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</si>
  <si>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</si>
  <si>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</si>
  <si>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</si>
  <si>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</si>
  <si>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</si>
  <si>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</si>
  <si>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</si>
  <si>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</si>
  <si>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</si>
  <si>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</si>
  <si>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</si>
  <si>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</si>
  <si>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</si>
  <si>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</si>
  <si>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</si>
  <si>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</si>
  <si>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</si>
  <si>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</si>
  <si>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</si>
  <si>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</si>
  <si>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</si>
  <si>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</si>
  <si>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</si>
  <si>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</si>
  <si>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</si>
  <si>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</si>
  <si>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</si>
  <si>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</si>
  <si>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</si>
  <si>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</si>
  <si>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</si>
  <si>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</si>
  <si>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</si>
  <si>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</si>
  <si>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</si>
  <si>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</si>
  <si>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</si>
  <si>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</si>
  <si>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</si>
  <si>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</si>
  <si>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</si>
  <si>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</si>
  <si>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</si>
  <si>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</si>
  <si>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</si>
  <si>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</si>
  <si>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</si>
  <si>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</si>
  <si>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</si>
  <si>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</si>
  <si>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</si>
  <si>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</si>
  <si>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</si>
  <si>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</si>
  <si>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</si>
  <si>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</si>
  <si>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</si>
  <si>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</si>
  <si>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</si>
  <si>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</si>
  <si>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</si>
  <si>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</si>
  <si>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</si>
  <si>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</si>
  <si>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</si>
  <si>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</si>
  <si>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</si>
  <si>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</si>
  <si>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</si>
  <si>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</si>
  <si>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</si>
  <si>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</si>
  <si>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</si>
  <si>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</si>
  <si>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</si>
  <si>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</si>
  <si>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</si>
  <si>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</si>
  <si>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</si>
  <si>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</si>
  <si>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</si>
  <si>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</si>
  <si>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</si>
  <si>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</si>
  <si>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</si>
  <si>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</si>
  <si>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</si>
  <si>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</si>
  <si>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</si>
  <si>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</si>
  <si>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</si>
  <si>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</si>
  <si>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</si>
  <si>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</si>
  <si>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</si>
  <si>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</si>
  <si>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</si>
  <si>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</si>
  <si>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</si>
  <si>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</si>
  <si>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</si>
  <si>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</si>
  <si>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</si>
  <si>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</si>
  <si>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</si>
  <si>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</si>
  <si>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</si>
  <si>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</si>
  <si>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</si>
  <si>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</si>
  <si>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</si>
  <si>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</si>
  <si>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</si>
  <si>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</si>
  <si>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</si>
  <si>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</si>
  <si>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</si>
  <si>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</si>
  <si>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</si>
  <si>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</si>
  <si>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</si>
  <si>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</si>
  <si>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</si>
  <si>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</si>
  <si>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</si>
  <si>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</si>
  <si>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</si>
  <si>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</si>
  <si>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</si>
  <si>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</si>
  <si>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</si>
  <si>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</si>
  <si>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</si>
  <si>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</si>
  <si>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</si>
  <si>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</si>
  <si>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</si>
  <si>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</si>
  <si>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</si>
  <si>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</si>
  <si>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</si>
  <si>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</si>
  <si>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</si>
  <si>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</si>
  <si>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</si>
  <si>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</si>
  <si>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</si>
  <si>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</si>
  <si>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</si>
  <si>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</si>
  <si>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</si>
  <si>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</si>
  <si>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</si>
  <si>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</si>
  <si>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</si>
  <si>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</si>
  <si>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</si>
  <si>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</si>
  <si>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</si>
  <si>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</si>
  <si>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</si>
  <si>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</si>
  <si>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</si>
  <si>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</si>
  <si>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</si>
  <si>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</si>
  <si>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</si>
  <si>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</si>
  <si>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</si>
  <si>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</si>
  <si>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</si>
  <si>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</si>
  <si>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</si>
  <si>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</si>
  <si>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</si>
  <si>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</si>
  <si>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</si>
  <si>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</si>
  <si>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</si>
  <si>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</si>
  <si>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</si>
  <si>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</si>
  <si>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</si>
  <si>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</si>
  <si>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</si>
  <si>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</si>
  <si>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</si>
  <si>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</si>
  <si>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</si>
  <si>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</si>
  <si>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</si>
  <si>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</si>
  <si>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</si>
  <si>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</si>
  <si>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</si>
  <si>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</si>
  <si>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</si>
  <si>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</si>
  <si>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</si>
  <si>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</si>
  <si>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</si>
  <si>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</si>
  <si>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</si>
  <si>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</si>
  <si>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</si>
  <si>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</si>
  <si>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</si>
  <si>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</si>
  <si>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</si>
  <si>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</si>
  <si>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</si>
  <si>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</si>
  <si>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</si>
  <si>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</si>
  <si>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</si>
  <si>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</si>
  <si>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</si>
  <si>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</si>
  <si>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</si>
  <si>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</si>
  <si>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</si>
  <si>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</si>
  <si>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</si>
  <si>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</si>
  <si>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</si>
  <si>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</si>
  <si>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</si>
  <si>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</si>
  <si>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</si>
  <si>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</si>
  <si>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</si>
  <si>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</si>
  <si>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</si>
  <si>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</si>
  <si>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</si>
  <si>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</si>
  <si>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</si>
  <si>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</si>
  <si>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</si>
  <si>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</si>
  <si>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</si>
  <si>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</si>
  <si>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</si>
  <si>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</si>
  <si>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</si>
  <si>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</si>
  <si>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</si>
  <si>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</si>
  <si>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</si>
  <si>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</si>
  <si>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</si>
  <si>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</si>
  <si>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</si>
  <si>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</si>
  <si>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</si>
  <si>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</si>
  <si>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</si>
  <si>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</si>
  <si>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</si>
  <si>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</si>
  <si>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</si>
  <si>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</si>
  <si>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</si>
  <si>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</si>
  <si>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</si>
  <si>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</si>
  <si>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</si>
  <si>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</si>
  <si>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</si>
  <si>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</si>
  <si>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</si>
  <si>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</si>
  <si>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</si>
  <si>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</si>
  <si>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</si>
  <si>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</si>
  <si>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</si>
  <si>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</si>
  <si>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</si>
  <si>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</si>
  <si>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</si>
  <si>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</si>
  <si>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</si>
  <si>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</si>
  <si>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</si>
  <si>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</si>
  <si>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</si>
  <si>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</si>
  <si>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</si>
  <si>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</si>
  <si>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</si>
  <si>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</si>
  <si>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</si>
  <si>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</si>
  <si>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</si>
  <si>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</si>
  <si>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</si>
  <si>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</si>
  <si>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</si>
  <si>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</si>
  <si>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</si>
  <si>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</si>
  <si>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</si>
  <si>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</si>
  <si>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</si>
  <si>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</si>
  <si>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</si>
  <si>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</si>
  <si>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</si>
  <si>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</si>
  <si>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</si>
  <si>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</si>
  <si>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</si>
  <si>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</si>
  <si>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</si>
  <si>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</si>
  <si>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</si>
  <si>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</si>
  <si>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</si>
  <si>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</si>
  <si>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</si>
  <si>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</si>
  <si>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</si>
  <si>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</si>
  <si>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</si>
  <si>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</si>
  <si>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</si>
  <si>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</si>
  <si>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</si>
  <si>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</si>
  <si>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</si>
  <si>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</si>
  <si>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</si>
  <si>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</si>
  <si>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</si>
  <si>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</si>
  <si>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</si>
  <si>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</si>
  <si>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</si>
  <si>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</si>
  <si>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</si>
  <si>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</si>
  <si>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</si>
  <si>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</si>
  <si>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</si>
  <si>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</si>
  <si>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</si>
  <si>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</si>
  <si>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</si>
  <si>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</si>
  <si>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</si>
  <si>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</si>
  <si>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</si>
  <si>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</si>
  <si>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</si>
  <si>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</si>
  <si>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</si>
  <si>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</si>
  <si>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</si>
  <si>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</si>
  <si>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</si>
  <si>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</si>
  <si>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</si>
  <si>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</si>
  <si>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</si>
  <si>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</si>
  <si>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</si>
  <si>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</si>
  <si>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</si>
  <si>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</si>
  <si>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</si>
  <si>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</si>
  <si>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</si>
  <si>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</si>
  <si>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</si>
  <si>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</si>
  <si>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</si>
  <si>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</si>
  <si>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</si>
  <si>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</si>
  <si>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</si>
  <si>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</si>
  <si>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</si>
  <si>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</si>
  <si>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</si>
  <si>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</si>
  <si>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</si>
  <si>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</si>
  <si>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</si>
  <si>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</si>
  <si>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</si>
  <si>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</si>
  <si>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</si>
  <si>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</si>
  <si>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</si>
  <si>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</si>
  <si>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</si>
  <si>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</si>
  <si>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</si>
  <si>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</si>
  <si>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</si>
  <si>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</si>
  <si>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</si>
  <si>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</si>
  <si>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</si>
  <si>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</si>
  <si>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</si>
  <si>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</si>
  <si>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</si>
  <si>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</si>
  <si>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</si>
  <si>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</si>
  <si>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</si>
  <si>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</si>
  <si>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</si>
  <si>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</si>
  <si>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</si>
  <si>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</si>
  <si>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</si>
  <si>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</si>
  <si>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</si>
  <si>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</si>
  <si>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</si>
  <si>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</si>
  <si>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</si>
  <si>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</si>
  <si>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</si>
  <si>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</si>
  <si>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</si>
  <si>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</si>
  <si>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</si>
  <si>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</si>
  <si>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</si>
  <si>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</si>
  <si>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</si>
  <si>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</si>
  <si>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</si>
  <si>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</si>
  <si>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</si>
  <si>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</si>
  <si>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</si>
  <si>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</si>
  <si>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</si>
  <si>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</si>
  <si>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</si>
  <si>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</si>
  <si>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</si>
  <si>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</si>
  <si>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</si>
  <si>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</si>
  <si>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</si>
  <si>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</si>
  <si>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</si>
  <si>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</si>
  <si>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</si>
  <si>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</si>
  <si>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</si>
  <si>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</si>
  <si>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</si>
  <si>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</si>
  <si>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</si>
  <si>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</si>
  <si>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</si>
  <si>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</si>
  <si>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</si>
  <si>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</si>
  <si>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</si>
  <si>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</si>
  <si>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</si>
  <si>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</si>
  <si>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</si>
  <si>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</si>
  <si>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</si>
  <si>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</si>
  <si>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</si>
  <si>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</si>
  <si>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</si>
  <si>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</si>
  <si>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</si>
  <si>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</si>
  <si>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</si>
  <si>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</si>
  <si>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</si>
  <si>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</si>
  <si>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</si>
  <si>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</si>
  <si>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</si>
  <si>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</si>
  <si>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</si>
  <si>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</si>
  <si>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</si>
  <si>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</si>
  <si>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</si>
  <si>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</si>
  <si>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</si>
  <si>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</si>
  <si>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</si>
  <si>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</si>
  <si>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</si>
  <si>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</si>
  <si>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</si>
  <si>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</si>
  <si>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</si>
  <si>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</si>
  <si>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</si>
  <si>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</si>
  <si>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</si>
  <si>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</si>
  <si>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</si>
  <si>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</si>
  <si>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</si>
  <si>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</si>
  <si>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</si>
  <si>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</si>
  <si>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</si>
  <si>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</si>
  <si>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</si>
  <si>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</si>
  <si>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</si>
  <si>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</si>
  <si>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</si>
  <si>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</si>
  <si>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</si>
  <si>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</si>
  <si>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</si>
  <si>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</si>
  <si>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</si>
  <si>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</si>
  <si>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</si>
  <si>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</si>
  <si>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</si>
  <si>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</si>
  <si>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</si>
  <si>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</si>
  <si>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</si>
  <si>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</si>
  <si>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</si>
  <si>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</si>
  <si>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</si>
  <si>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</si>
  <si>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</si>
  <si>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</si>
  <si>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</si>
  <si>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</si>
  <si>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</si>
  <si>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</si>
  <si>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</si>
  <si>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</si>
  <si>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</si>
  <si>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</si>
  <si>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</si>
  <si>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</si>
  <si>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</si>
  <si>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</si>
  <si>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</si>
  <si>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</si>
  <si>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</si>
  <si>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</si>
  <si>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</si>
  <si>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</si>
  <si>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</si>
  <si>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</si>
  <si>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</si>
  <si>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</si>
  <si>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</si>
  <si>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</si>
  <si>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</si>
  <si>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</si>
  <si>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</si>
  <si>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</si>
  <si>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</si>
  <si>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</si>
  <si>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</si>
  <si>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</si>
  <si>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</si>
  <si>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</si>
  <si>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</si>
  <si>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</si>
  <si>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</si>
  <si>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</si>
  <si>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</si>
  <si>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</si>
  <si>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</si>
  <si>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</si>
  <si>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</si>
  <si>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</si>
  <si>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</si>
  <si>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</si>
  <si>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</si>
  <si>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</si>
  <si>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</si>
  <si>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</si>
  <si>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</si>
  <si>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</si>
  <si>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</si>
  <si>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</si>
  <si>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</si>
  <si>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</si>
  <si>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</si>
  <si>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</si>
  <si>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</si>
  <si>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</si>
  <si>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</si>
  <si>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</si>
  <si>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</si>
  <si>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</si>
  <si>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</si>
  <si>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</si>
  <si>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</si>
  <si>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</si>
  <si>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</si>
  <si>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</si>
  <si>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</si>
  <si>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</si>
  <si>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</si>
  <si>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</si>
  <si>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</si>
  <si>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</si>
  <si>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</si>
  <si>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</si>
  <si>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</si>
  <si>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</si>
  <si>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</si>
  <si>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</si>
  <si>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</si>
  <si>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</si>
  <si>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</si>
  <si>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</si>
  <si>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</si>
  <si>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</si>
  <si>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</si>
  <si>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</si>
  <si>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</si>
  <si>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</si>
  <si>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</si>
  <si>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</si>
  <si>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</si>
  <si>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</si>
  <si>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</si>
  <si>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</si>
  <si>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</si>
  <si>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</si>
  <si>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</si>
  <si>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</si>
  <si>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</si>
  <si>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</si>
  <si>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</si>
  <si>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</si>
  <si>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</si>
  <si>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</si>
  <si>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</si>
  <si>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</si>
  <si>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</si>
  <si>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</si>
  <si>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</si>
  <si>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</si>
  <si>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</si>
  <si>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</si>
  <si>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</si>
  <si>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</si>
  <si>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</si>
  <si>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</si>
  <si>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</si>
  <si>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</si>
  <si>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</si>
  <si>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</si>
  <si>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</si>
  <si>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</si>
  <si>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</si>
  <si>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</si>
  <si>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</si>
  <si>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</si>
  <si>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</si>
  <si>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</si>
  <si>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</si>
  <si>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</si>
  <si>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</si>
  <si>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</si>
  <si>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</si>
  <si>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</si>
  <si>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</si>
  <si>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</si>
  <si>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</si>
  <si>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</si>
  <si>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</si>
  <si>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</si>
  <si>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</si>
  <si>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</si>
  <si>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</si>
  <si>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</si>
  <si>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</si>
  <si>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</si>
  <si>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</si>
  <si>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</si>
  <si>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</si>
  <si>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</si>
  <si>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</si>
  <si>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</si>
  <si>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</si>
  <si>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</si>
  <si>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</si>
  <si>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</si>
  <si>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</si>
  <si>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</si>
  <si>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</si>
  <si>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</si>
  <si>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</si>
  <si>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</si>
  <si>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</si>
  <si>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</si>
  <si>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</si>
  <si>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</si>
  <si>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</si>
  <si>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</si>
  <si>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</si>
  <si>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</si>
  <si>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</si>
  <si>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</si>
  <si>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</si>
  <si>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</si>
  <si>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</si>
  <si>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</si>
  <si>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</si>
  <si>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</si>
  <si>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</si>
  <si>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</si>
  <si>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</si>
  <si>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</si>
  <si>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</si>
  <si>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</si>
  <si>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</si>
  <si>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</si>
  <si>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</si>
  <si>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</si>
  <si>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</si>
  <si>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</si>
  <si>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</si>
  <si>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</si>
  <si>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</si>
  <si>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</si>
  <si>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</si>
  <si>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</si>
  <si>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</si>
  <si>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</si>
  <si>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</si>
  <si>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</si>
  <si>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</si>
  <si>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</si>
  <si>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</si>
  <si>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</si>
  <si>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</si>
  <si>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</si>
  <si>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</si>
  <si>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</si>
  <si>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</si>
  <si>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</si>
  <si>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</si>
  <si>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</si>
  <si>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</si>
  <si>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</si>
  <si>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</si>
  <si>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</si>
  <si>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</si>
  <si>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</si>
  <si>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</si>
  <si>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</si>
  <si>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</si>
  <si>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</si>
  <si>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</si>
  <si>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</si>
  <si>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</si>
  <si>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</si>
  <si>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</si>
  <si>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</si>
  <si>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</si>
  <si>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</si>
  <si>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</si>
  <si>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</si>
  <si>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</si>
  <si>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</si>
  <si>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</si>
  <si>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</si>
  <si>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</si>
  <si>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</si>
  <si>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</si>
  <si>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</si>
  <si>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</si>
  <si>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</si>
  <si>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</si>
  <si>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</si>
  <si>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</si>
  <si>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</si>
  <si>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</si>
  <si>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</si>
  <si>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</si>
  <si>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</si>
  <si>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</si>
  <si>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</si>
  <si>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</si>
  <si>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</si>
  <si>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</si>
  <si>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</si>
  <si>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</si>
  <si>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</si>
  <si>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</si>
  <si>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</si>
  <si>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</si>
  <si>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</si>
  <si>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</si>
  <si>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</si>
  <si>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</si>
  <si>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</si>
  <si>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</si>
  <si>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</si>
  <si>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</si>
  <si>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</si>
  <si>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</si>
  <si>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</si>
  <si>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</si>
  <si>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</si>
  <si>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</si>
  <si>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</si>
  <si>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</si>
  <si>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</si>
  <si>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</si>
  <si>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</si>
  <si>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</si>
  <si>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</si>
  <si>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</si>
  <si>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</si>
  <si>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</si>
  <si>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</si>
  <si>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</si>
  <si>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</si>
  <si>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</si>
  <si>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</si>
  <si>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</si>
  <si>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</si>
  <si>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</si>
  <si>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</si>
  <si>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</si>
  <si>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</si>
  <si>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</si>
  <si>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</si>
  <si>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</si>
  <si>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</si>
  <si>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</si>
  <si>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</si>
  <si>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</si>
  <si>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</si>
  <si>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</si>
  <si>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</si>
  <si>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</si>
  <si>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</si>
  <si>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</si>
  <si>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</si>
  <si>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</si>
  <si>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</si>
  <si>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</si>
  <si>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</si>
  <si>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</si>
  <si>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</si>
  <si>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</si>
  <si>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</si>
  <si>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</si>
  <si>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</si>
  <si>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</si>
  <si>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</si>
  <si>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</si>
  <si>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</si>
  <si>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</si>
  <si>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</si>
  <si>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</si>
  <si>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</si>
  <si>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</si>
  <si>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</si>
  <si>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</si>
  <si>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</si>
  <si>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</si>
  <si>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</si>
  <si>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</si>
  <si>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</si>
  <si>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</si>
  <si>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</si>
  <si>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</si>
  <si>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</si>
  <si>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</si>
  <si>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</si>
  <si>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</si>
  <si>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</si>
  <si>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</si>
  <si>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</si>
  <si>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</si>
  <si>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</si>
  <si>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</si>
  <si>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</si>
  <si>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</si>
  <si>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</si>
  <si>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</si>
  <si>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</si>
  <si>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</si>
  <si>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</si>
  <si>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</si>
  <si>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</si>
  <si>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</si>
  <si>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</si>
  <si>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</si>
  <si>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</si>
  <si>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</si>
  <si>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</si>
  <si>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</si>
  <si>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</si>
  <si>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</si>
  <si>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</si>
  <si>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</si>
  <si>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</si>
  <si>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</si>
  <si>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</si>
  <si>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</si>
  <si>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</si>
  <si>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</si>
  <si>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</si>
  <si>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</si>
  <si>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</si>
  <si>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</si>
  <si>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</si>
  <si>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</si>
  <si>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</si>
  <si>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</si>
  <si>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</si>
  <si>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</si>
  <si>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</si>
  <si>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</si>
  <si>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</si>
  <si>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</si>
  <si>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</si>
  <si>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</si>
  <si>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</si>
  <si>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</si>
  <si>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</si>
  <si>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</si>
  <si>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</si>
  <si>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</si>
  <si>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</si>
  <si>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</si>
  <si>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</si>
  <si>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</si>
  <si>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</si>
  <si>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</si>
  <si>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</si>
  <si>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</si>
  <si>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</si>
  <si>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</si>
  <si>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</si>
  <si>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</si>
  <si>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</si>
  <si>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</si>
  <si>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</si>
  <si>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</si>
  <si>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</si>
  <si>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</si>
  <si>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</si>
  <si>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</si>
  <si>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</si>
  <si>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</si>
  <si>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</si>
  <si>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</si>
  <si>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</si>
  <si>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</si>
  <si>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</si>
  <si>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</si>
  <si>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</si>
  <si>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</si>
  <si>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</si>
  <si>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</si>
  <si>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</si>
  <si>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</si>
  <si>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</si>
  <si>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</si>
  <si>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</si>
  <si>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</si>
  <si>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</si>
  <si>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</si>
  <si>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</si>
  <si>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</si>
  <si>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</si>
  <si>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</si>
  <si>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</si>
  <si>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</si>
  <si>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</si>
  <si>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</si>
  <si>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</si>
  <si>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</si>
  <si>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</si>
  <si>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</si>
  <si>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</si>
  <si>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</si>
  <si>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</si>
  <si>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</si>
  <si>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</si>
  <si>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</si>
  <si>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</si>
  <si>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</si>
  <si>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</si>
  <si>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</si>
  <si>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</si>
  <si>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</si>
  <si>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</si>
  <si>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</si>
  <si>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</si>
  <si>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</si>
  <si>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</si>
  <si>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</si>
  <si>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</si>
  <si>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</si>
  <si>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</si>
  <si>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</si>
  <si>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</si>
  <si>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</si>
  <si>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</si>
  <si>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</si>
  <si>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</si>
  <si>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</si>
  <si>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</si>
  <si>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</si>
  <si>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</si>
  <si>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</si>
  <si>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</si>
  <si>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</si>
  <si>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</si>
  <si>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</si>
  <si>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</si>
  <si>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</si>
  <si>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</si>
  <si>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</si>
  <si>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</si>
  <si>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</si>
  <si>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</si>
  <si>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</si>
  <si>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</si>
  <si>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</si>
  <si>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</si>
  <si>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</si>
  <si>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</si>
  <si>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</si>
  <si>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</si>
  <si>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</si>
  <si>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</si>
  <si>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</si>
  <si>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</si>
  <si>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</si>
  <si>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</si>
  <si>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</si>
  <si>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</si>
  <si>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</si>
  <si>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</si>
  <si>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</si>
  <si>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</si>
  <si>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</si>
  <si>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</si>
  <si>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</si>
  <si>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</si>
  <si>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</si>
  <si>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</si>
  <si>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</si>
  <si>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</si>
  <si>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</si>
  <si>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</si>
  <si>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</si>
  <si>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</si>
  <si>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</si>
  <si>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</si>
  <si>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</si>
  <si>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</si>
  <si>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</si>
  <si>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</si>
  <si>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</si>
  <si>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</si>
  <si>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</si>
  <si>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</si>
  <si>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</si>
  <si>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</si>
  <si>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</si>
  <si>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</si>
  <si>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</si>
  <si>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</si>
  <si>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</si>
  <si>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</si>
  <si>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</si>
  <si>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</si>
  <si>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</si>
  <si>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</si>
  <si>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</si>
  <si>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</si>
  <si>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</si>
  <si>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</si>
  <si>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</si>
  <si>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</si>
  <si>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</si>
  <si>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</si>
  <si>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</si>
  <si>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</si>
  <si>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</si>
  <si>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</si>
  <si>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</si>
  <si>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</si>
  <si>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</si>
  <si>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</si>
  <si>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</si>
  <si>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</si>
  <si>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</si>
  <si>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</si>
  <si>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</si>
  <si>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</si>
  <si>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</si>
  <si>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</si>
  <si>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</si>
  <si>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</si>
  <si>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</si>
  <si>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</si>
  <si>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</si>
  <si>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</si>
  <si>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</si>
  <si>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</si>
  <si>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</si>
  <si>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</si>
  <si>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</si>
  <si>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</si>
  <si>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</si>
  <si>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</si>
  <si>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</si>
  <si>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</si>
  <si>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</si>
  <si>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</si>
  <si>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</si>
  <si>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</si>
  <si>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</si>
  <si>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</si>
  <si>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</si>
  <si>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</si>
  <si>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</si>
  <si>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</si>
  <si>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</si>
  <si>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</si>
  <si>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</si>
  <si>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</si>
  <si>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</si>
  <si>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</si>
  <si>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</si>
  <si>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</si>
  <si>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</si>
  <si>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</si>
  <si>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</si>
  <si>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</si>
  <si>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</si>
  <si>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</si>
  <si>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</si>
  <si>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</si>
  <si>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</si>
  <si>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</si>
  <si>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</si>
  <si>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</si>
  <si>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</si>
  <si>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</si>
  <si>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</si>
  <si>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</si>
  <si>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</si>
  <si>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</si>
  <si>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</si>
  <si>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</si>
  <si>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</si>
  <si>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</si>
  <si>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</si>
  <si>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</si>
  <si>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</si>
  <si>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</si>
  <si>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</si>
  <si>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</si>
  <si>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</si>
  <si>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</si>
  <si>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</si>
  <si>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</si>
  <si>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</si>
  <si>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</si>
  <si>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</si>
  <si>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</si>
  <si>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</si>
  <si>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</si>
  <si>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</si>
  <si>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</si>
  <si>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</si>
  <si>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</si>
  <si>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</si>
  <si>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</si>
  <si>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</si>
  <si>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</si>
  <si>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</si>
  <si>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</si>
  <si>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</si>
  <si>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</si>
  <si>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</si>
  <si>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</si>
  <si>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</si>
  <si>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</si>
  <si>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</si>
  <si>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</si>
  <si>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</si>
  <si>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</si>
  <si>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</si>
  <si>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</si>
  <si>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</si>
  <si>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</si>
  <si>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</si>
  <si>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</si>
  <si>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</si>
  <si>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</si>
  <si>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</si>
  <si>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</si>
  <si>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</si>
  <si>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</si>
  <si>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</si>
  <si>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</si>
  <si>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</si>
  <si>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</si>
  <si>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</si>
  <si>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</si>
  <si>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</si>
  <si>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</si>
  <si>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</si>
  <si>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</si>
  <si>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</si>
  <si>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</si>
  <si>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</si>
  <si>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</si>
  <si>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</si>
  <si>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</si>
  <si>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</si>
  <si>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</si>
  <si>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</si>
  <si>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</si>
  <si>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</si>
  <si>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</si>
  <si>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</si>
  <si>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</si>
  <si>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</si>
  <si>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</si>
  <si>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</si>
  <si>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</si>
  <si>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</si>
  <si>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</si>
  <si>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</si>
  <si>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</si>
  <si>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</si>
  <si>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</si>
  <si>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</si>
  <si>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</si>
  <si>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</si>
  <si>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</si>
  <si>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</si>
  <si>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</si>
  <si>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</si>
  <si>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</si>
  <si>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</si>
  <si>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</si>
  <si>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</si>
  <si>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</si>
  <si>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</si>
  <si>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</si>
  <si>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</si>
  <si>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</si>
  <si>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</si>
  <si>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</si>
  <si>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</si>
  <si>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</si>
  <si>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</si>
  <si>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</si>
  <si>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</si>
  <si>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</si>
  <si>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</si>
  <si>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</si>
  <si>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</si>
  <si>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</si>
  <si>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</si>
  <si>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</si>
  <si>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</si>
  <si>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</si>
  <si>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</si>
  <si>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</si>
  <si>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</si>
  <si>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</si>
  <si>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</si>
  <si>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</si>
  <si>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</si>
  <si>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</si>
  <si>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</si>
  <si>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</si>
  <si>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</si>
  <si>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</si>
  <si>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</si>
  <si>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</si>
  <si>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</si>
  <si>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</si>
  <si>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</si>
  <si>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</si>
  <si>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</si>
  <si>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</si>
  <si>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</si>
  <si>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</si>
  <si>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</si>
  <si>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</si>
  <si>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</si>
  <si>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</si>
  <si>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</si>
  <si>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</si>
  <si>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</si>
  <si>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</si>
  <si>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</si>
  <si>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</si>
  <si>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</si>
  <si>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</si>
  <si>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</si>
  <si>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</si>
  <si>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</si>
  <si>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</si>
  <si>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</si>
  <si>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</si>
  <si>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</si>
  <si>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</si>
  <si>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</si>
  <si>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</si>
  <si>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</si>
  <si>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</si>
  <si>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</si>
  <si>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</si>
  <si>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</si>
  <si>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</si>
  <si>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</si>
  <si>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</si>
  <si>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</si>
  <si>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</si>
  <si>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</si>
  <si>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</si>
  <si>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</si>
  <si>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</si>
  <si>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</si>
  <si>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</si>
  <si>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</si>
  <si>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</si>
  <si>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</si>
  <si>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</si>
  <si>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</si>
  <si>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</si>
  <si>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</si>
  <si>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</si>
  <si>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</si>
  <si>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</si>
  <si>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</si>
  <si>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</si>
  <si>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</si>
  <si>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</si>
  <si>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</si>
  <si>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</si>
  <si>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</si>
  <si>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</si>
  <si>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</si>
  <si>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</si>
  <si>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</si>
  <si>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</si>
  <si>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</si>
  <si>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</si>
  <si>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</si>
  <si>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</si>
  <si>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</si>
  <si>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</si>
  <si>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</si>
  <si>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</si>
  <si>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</si>
  <si>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</si>
  <si>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</si>
  <si>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</si>
  <si>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</si>
  <si>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</si>
  <si>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</si>
  <si>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</si>
  <si>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</si>
  <si>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</si>
  <si>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</si>
  <si>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</si>
  <si>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</si>
  <si>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</si>
  <si>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</si>
  <si>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</si>
  <si>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</si>
  <si>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</si>
  <si>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</si>
  <si>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</si>
  <si>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</si>
  <si>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</si>
  <si>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</si>
  <si>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</si>
  <si>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</si>
  <si>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</si>
  <si>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</si>
  <si>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</si>
  <si>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</si>
  <si>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</si>
  <si>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</si>
  <si>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</si>
  <si>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</si>
  <si>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</si>
  <si>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</si>
  <si>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</si>
  <si>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</si>
  <si>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</si>
  <si>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</si>
  <si>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</si>
  <si>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</si>
  <si>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</si>
  <si>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</si>
  <si>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</si>
  <si>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</si>
  <si>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</si>
  <si>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</si>
  <si>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</si>
  <si>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</si>
  <si>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</si>
  <si>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</si>
  <si>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</si>
  <si>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</si>
  <si>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</si>
  <si>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</si>
  <si>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</si>
  <si>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</si>
  <si>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</si>
  <si>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</si>
  <si>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</si>
  <si>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</si>
  <si>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</si>
  <si>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</si>
  <si>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</si>
  <si>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</si>
  <si>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</si>
  <si>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</si>
  <si>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</si>
  <si>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</si>
  <si>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</si>
  <si>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</si>
  <si>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</si>
  <si>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</si>
  <si>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</si>
  <si>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</si>
  <si>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</si>
  <si>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</si>
  <si>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</si>
  <si>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</si>
  <si>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</si>
  <si>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</si>
  <si>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</si>
  <si>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</si>
  <si>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</si>
  <si>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</si>
  <si>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</si>
  <si>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</si>
  <si>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</si>
  <si>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</si>
  <si>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</si>
  <si>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</si>
  <si>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</si>
  <si>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</si>
  <si>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</si>
  <si>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</si>
  <si>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</si>
  <si>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</si>
  <si>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</si>
  <si>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</si>
  <si>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</si>
  <si>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</si>
  <si>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</si>
  <si>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</si>
  <si>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</si>
  <si>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</si>
  <si>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</si>
  <si>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</si>
  <si>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</si>
  <si>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</si>
  <si>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</si>
  <si>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</si>
  <si>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</si>
  <si>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</si>
  <si>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</si>
  <si>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</si>
  <si>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</si>
  <si>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</si>
  <si>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</si>
  <si>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</si>
  <si>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</si>
  <si>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</si>
  <si>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</si>
  <si>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</si>
  <si>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</si>
  <si>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</si>
  <si>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</si>
  <si>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</si>
  <si>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</si>
  <si>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</si>
  <si>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</si>
  <si>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</si>
  <si>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</si>
  <si>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</si>
  <si>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</si>
  <si>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</si>
  <si>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</si>
  <si>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</si>
  <si>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</si>
  <si>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</si>
  <si>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</si>
  <si>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</si>
  <si>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</si>
  <si>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</si>
  <si>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</si>
  <si>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</si>
  <si>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</si>
  <si>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</si>
  <si>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</si>
  <si>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</si>
  <si>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</si>
  <si>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</si>
  <si>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</si>
  <si>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</si>
  <si>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</si>
  <si>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</si>
  <si>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</si>
  <si>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</si>
  <si>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</si>
  <si>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</si>
  <si>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</si>
  <si>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</si>
  <si>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</si>
  <si>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</si>
  <si>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</si>
  <si>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</si>
  <si>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</si>
  <si>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</si>
  <si>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</si>
  <si>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</si>
  <si>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</si>
  <si>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</si>
  <si>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</si>
  <si>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</si>
  <si>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</si>
  <si>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</si>
  <si>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</si>
  <si>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</si>
  <si>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</si>
  <si>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</si>
  <si>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</si>
  <si>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</si>
  <si>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</si>
  <si>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</si>
  <si>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</si>
  <si>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</si>
  <si>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</si>
  <si>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</si>
  <si>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</si>
  <si>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</si>
  <si>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</si>
  <si>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</si>
  <si>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</si>
  <si>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</si>
  <si>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</si>
  <si>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</si>
  <si>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</si>
  <si>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</si>
  <si>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</si>
  <si>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</si>
  <si>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</si>
  <si>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</si>
  <si>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</si>
  <si>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</si>
  <si>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</si>
  <si>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</si>
  <si>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</si>
  <si>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</si>
  <si>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</si>
  <si>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</si>
  <si>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</si>
  <si>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</si>
  <si>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</si>
  <si>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</si>
  <si>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</si>
  <si>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</si>
  <si>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</si>
  <si>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</si>
  <si>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</si>
  <si>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</si>
  <si>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</si>
  <si>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</si>
  <si>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</si>
  <si>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</si>
  <si>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</si>
  <si>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</si>
  <si>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</si>
  <si>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</si>
  <si>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</si>
  <si>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</si>
  <si>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</si>
  <si>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</si>
  <si>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</si>
  <si>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</si>
  <si>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</si>
  <si>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</si>
  <si>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</si>
  <si>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</si>
  <si>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</si>
  <si>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</si>
  <si>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</si>
  <si>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</si>
  <si>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</si>
  <si>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</si>
  <si>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</si>
  <si>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</si>
  <si>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</si>
  <si>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</si>
  <si>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</si>
  <si>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</si>
  <si>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</si>
  <si>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</si>
  <si>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</si>
  <si>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</si>
  <si>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</si>
  <si>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</si>
  <si>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</si>
  <si>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</si>
  <si>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</si>
  <si>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</si>
  <si>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</si>
  <si>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</si>
  <si>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</si>
  <si>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</si>
  <si>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</si>
  <si>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</si>
  <si>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</si>
  <si>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</si>
  <si>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</si>
  <si>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</si>
  <si>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</si>
  <si>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</si>
  <si>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</si>
  <si>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</si>
  <si>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</si>
  <si>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</si>
  <si>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</si>
  <si>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</si>
  <si>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</si>
  <si>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</si>
  <si>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</si>
  <si>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</si>
  <si>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</si>
  <si>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</si>
  <si>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</si>
  <si>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</si>
  <si>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</si>
  <si>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</si>
  <si>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</si>
  <si>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</si>
  <si>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</si>
  <si>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</si>
  <si>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</si>
  <si>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</si>
  <si>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</si>
  <si>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</si>
  <si>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</si>
  <si>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</si>
  <si>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</si>
  <si>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</si>
  <si>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</si>
  <si>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</si>
  <si>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</si>
  <si>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</si>
  <si>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</si>
  <si>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</si>
  <si>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</si>
  <si>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</si>
  <si>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</si>
  <si>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</si>
  <si>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</si>
  <si>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</si>
  <si>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</si>
  <si>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</si>
  <si>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</si>
  <si>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</si>
  <si>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</si>
  <si>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</si>
  <si>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</si>
  <si>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</si>
  <si>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</si>
  <si>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</si>
  <si>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</si>
  <si>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</si>
  <si>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</si>
  <si>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</si>
  <si>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</si>
  <si>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</si>
  <si>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</si>
  <si>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</si>
  <si>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</si>
  <si>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</si>
  <si>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</si>
  <si>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</si>
  <si>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</si>
  <si>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</si>
  <si>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</si>
  <si>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</si>
  <si>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</si>
  <si>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</si>
  <si>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</si>
  <si>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</si>
  <si>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</si>
  <si>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</si>
  <si>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</si>
  <si>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</si>
  <si>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</si>
  <si>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</si>
  <si>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</si>
  <si>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</si>
  <si>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</si>
  <si>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</si>
  <si>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</si>
  <si>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</si>
  <si>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</si>
  <si>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</si>
  <si>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</si>
  <si>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</si>
  <si>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</si>
  <si>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</si>
  <si>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</si>
  <si>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</si>
  <si>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</si>
  <si>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</si>
  <si>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</si>
  <si>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</si>
  <si>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</si>
  <si>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</si>
  <si>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</si>
  <si>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</si>
  <si>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</si>
  <si>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</si>
  <si>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</si>
  <si>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</si>
  <si>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</si>
  <si>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</si>
  <si>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</si>
  <si>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</si>
  <si>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</si>
  <si>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</si>
  <si>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</si>
  <si>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</si>
  <si>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</si>
  <si>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</si>
  <si>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</si>
  <si>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</si>
  <si>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</si>
  <si>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</si>
  <si>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</si>
  <si>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</si>
  <si>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</si>
  <si>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</si>
  <si>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</si>
  <si>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</si>
  <si>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</si>
  <si>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</si>
  <si>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</si>
  <si>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</si>
  <si>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</si>
  <si>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</si>
  <si>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</si>
  <si>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</si>
  <si>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</si>
  <si>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</si>
  <si>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</si>
  <si>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</si>
  <si>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</si>
  <si>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</si>
  <si>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</si>
  <si>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</si>
  <si>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</si>
  <si>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</si>
  <si>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</si>
  <si>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</si>
  <si>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</si>
  <si>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</si>
  <si>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</si>
  <si>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</si>
  <si>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</si>
  <si>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</si>
  <si>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</si>
  <si>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</si>
  <si>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</si>
  <si>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</si>
  <si>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</si>
  <si>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</si>
  <si>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</si>
  <si>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</si>
  <si>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</si>
  <si>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</si>
  <si>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</si>
  <si>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</si>
  <si>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</si>
  <si>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</si>
  <si>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</si>
  <si>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</si>
  <si>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</si>
  <si>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</si>
  <si>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</si>
  <si>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</si>
  <si>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</si>
  <si>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</si>
  <si>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</si>
  <si>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</si>
  <si>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</si>
  <si>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</si>
  <si>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</si>
  <si>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</si>
  <si>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</si>
  <si>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</si>
  <si>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</si>
  <si>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</si>
  <si>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</si>
  <si>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</si>
  <si>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</si>
  <si>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</si>
  <si>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</si>
  <si>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</si>
  <si>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</si>
  <si>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</si>
  <si>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</si>
  <si>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</si>
  <si>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</si>
  <si>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</si>
  <si>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</si>
  <si>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</si>
  <si>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</si>
  <si>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</si>
  <si>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</si>
  <si>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</si>
  <si>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</si>
  <si>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</si>
  <si>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</si>
  <si>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</si>
  <si>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</si>
  <si>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</si>
  <si>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</si>
  <si>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</si>
  <si>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</si>
  <si>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</si>
  <si>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</si>
  <si>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</si>
  <si>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</si>
  <si>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</si>
  <si>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</si>
  <si>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</si>
  <si>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</si>
  <si>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</si>
  <si>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</si>
  <si>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</si>
  <si>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</si>
  <si>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</si>
  <si>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</si>
  <si>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</si>
  <si>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</si>
  <si>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</si>
  <si>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</si>
  <si>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</si>
  <si>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</si>
  <si>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</si>
  <si>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</si>
  <si>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</si>
  <si>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</si>
  <si>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</si>
  <si>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</si>
  <si>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</si>
  <si>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</si>
  <si>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</si>
  <si>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</si>
  <si>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</si>
  <si>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</si>
  <si>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</si>
  <si>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</si>
  <si>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</si>
  <si>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</si>
  <si>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</si>
  <si>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</si>
  <si>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</si>
  <si>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</si>
  <si>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</si>
  <si>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</si>
  <si>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</si>
  <si>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</si>
  <si>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</si>
  <si>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</si>
  <si>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</si>
  <si>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</si>
  <si>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</si>
  <si>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</si>
  <si>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</si>
  <si>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</si>
  <si>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</si>
  <si>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</si>
  <si>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</si>
  <si>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</si>
  <si>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</si>
  <si>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</si>
  <si>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</si>
  <si>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</si>
  <si>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</si>
  <si>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</si>
  <si>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</si>
  <si>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</si>
  <si>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</si>
  <si>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</si>
  <si>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</si>
  <si>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</si>
  <si>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</si>
  <si>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</si>
  <si>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</si>
  <si>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</si>
  <si>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</si>
  <si>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</si>
  <si>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</si>
  <si>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</si>
  <si>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</si>
  <si>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</si>
  <si>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</si>
  <si>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</si>
  <si>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</si>
  <si>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</si>
  <si>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</si>
  <si>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</si>
  <si>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</si>
  <si>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</si>
  <si>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</si>
  <si>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</si>
  <si>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</si>
  <si>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</si>
  <si>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</si>
  <si>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</si>
  <si>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</si>
  <si>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</si>
  <si>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</si>
  <si>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</si>
  <si>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</si>
  <si>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</si>
  <si>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</si>
  <si>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</si>
  <si>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</si>
  <si>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</si>
  <si>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</si>
  <si>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</si>
  <si>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</si>
  <si>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</si>
  <si>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</si>
  <si>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</si>
  <si>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</si>
  <si>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</si>
  <si>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</si>
  <si>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</si>
  <si>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</si>
  <si>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</si>
  <si>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</si>
  <si>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</si>
  <si>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</si>
  <si>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</si>
  <si>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</si>
  <si>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</si>
  <si>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</si>
  <si>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</si>
  <si>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</si>
  <si>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</si>
  <si>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</si>
  <si>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</si>
  <si>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</si>
  <si>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</si>
  <si>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</si>
  <si>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</si>
  <si>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</si>
  <si>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</si>
  <si>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</si>
  <si>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</si>
  <si>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</si>
  <si>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</si>
  <si>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</si>
  <si>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</si>
  <si>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</si>
  <si>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</si>
  <si>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</si>
  <si>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</si>
  <si>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</si>
  <si>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</si>
  <si>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</si>
  <si>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</si>
  <si>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</si>
  <si>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</si>
  <si>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</si>
  <si>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</si>
  <si>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</si>
  <si>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</si>
  <si>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</si>
  <si>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</si>
  <si>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</si>
  <si>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</si>
  <si>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</si>
  <si>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</si>
  <si>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</si>
  <si>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</si>
  <si>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</si>
  <si>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</si>
  <si>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</si>
  <si>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</si>
  <si>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</si>
  <si>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</si>
  <si>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</si>
  <si>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</si>
  <si>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</si>
  <si>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</si>
  <si>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</si>
  <si>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</si>
  <si>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</si>
  <si>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</si>
  <si>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</si>
  <si>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</si>
  <si>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</si>
  <si>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</si>
  <si>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</si>
  <si>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</si>
  <si>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</si>
  <si>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</si>
  <si>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</si>
  <si>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</si>
  <si>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</si>
  <si>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</si>
  <si>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</si>
  <si>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</si>
  <si>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</si>
  <si>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</si>
  <si>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</si>
  <si>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</si>
  <si>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</si>
  <si>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</si>
  <si>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</si>
  <si>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</si>
  <si>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</si>
  <si>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</si>
  <si>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</si>
  <si>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</si>
  <si>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</si>
  <si>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</si>
  <si>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</si>
  <si>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</si>
  <si>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</si>
  <si>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</si>
  <si>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</si>
  <si>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</si>
  <si>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</si>
  <si>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</si>
  <si>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</si>
  <si>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</si>
  <si>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</si>
  <si>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</si>
  <si>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</si>
  <si>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</si>
  <si>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</si>
  <si>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</si>
  <si>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</si>
  <si>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</si>
  <si>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</si>
  <si>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</si>
  <si>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</si>
  <si>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</si>
  <si>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</si>
  <si>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</si>
  <si>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</si>
  <si>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</si>
  <si>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</si>
  <si>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</si>
  <si>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</si>
  <si>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</si>
  <si>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</si>
  <si>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</si>
  <si>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</si>
  <si>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</si>
  <si>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</si>
  <si>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</si>
  <si>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</si>
  <si>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</si>
  <si>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</si>
  <si>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</si>
  <si>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</si>
  <si>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</si>
  <si>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</si>
  <si>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</si>
  <si>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</si>
  <si>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</si>
  <si>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</si>
  <si>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</si>
  <si>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</si>
  <si>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</si>
  <si>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</si>
  <si>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</si>
  <si>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</si>
  <si>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</si>
  <si>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</si>
  <si>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</si>
  <si>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</si>
  <si>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</si>
  <si>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</si>
  <si>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</si>
  <si>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</si>
  <si>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</si>
  <si>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</si>
  <si>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</si>
  <si>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</si>
  <si>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</si>
  <si>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</si>
  <si>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</si>
  <si>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</si>
  <si>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</si>
  <si>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</si>
  <si>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</si>
  <si>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</si>
  <si>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</si>
  <si>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</si>
  <si>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</si>
  <si>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</si>
  <si>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</si>
  <si>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</si>
  <si>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</si>
  <si>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</si>
  <si>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</si>
  <si>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</si>
  <si>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</si>
  <si>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</si>
  <si>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</si>
  <si>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</si>
  <si>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</si>
  <si>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</si>
  <si>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</si>
  <si>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</si>
  <si>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</si>
  <si>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</si>
  <si>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</si>
  <si>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</si>
  <si>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</si>
  <si>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</si>
  <si>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</si>
  <si>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</si>
  <si>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</si>
  <si>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</si>
  <si>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</si>
  <si>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</si>
  <si>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</si>
  <si>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</si>
  <si>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</si>
  <si>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</si>
  <si>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</si>
  <si>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</si>
  <si>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</si>
  <si>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</si>
  <si>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</si>
  <si>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</si>
  <si>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</si>
  <si>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</si>
  <si>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</si>
  <si>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</si>
  <si>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</si>
  <si>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</si>
  <si>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</si>
  <si>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</si>
  <si>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</si>
  <si>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</si>
  <si>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</si>
  <si>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</si>
  <si>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</si>
  <si>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</si>
  <si>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</si>
  <si>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</si>
  <si>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</si>
  <si>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</si>
  <si>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</si>
  <si>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</si>
  <si>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</si>
  <si>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</si>
  <si>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</si>
  <si>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</si>
  <si>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</si>
  <si>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</si>
  <si>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</si>
  <si>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</si>
  <si>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</si>
  <si>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</si>
  <si>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</si>
  <si>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</si>
  <si>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</si>
  <si>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</si>
  <si>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</si>
  <si>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</si>
  <si>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</si>
  <si>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</si>
  <si>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</si>
  <si>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</si>
  <si>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</si>
  <si>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</si>
  <si>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</si>
  <si>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</si>
  <si>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</si>
  <si>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</si>
  <si>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</si>
  <si>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</si>
  <si>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</si>
  <si>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</si>
  <si>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</si>
  <si>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</si>
  <si>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</si>
  <si>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</si>
  <si>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</si>
  <si>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</si>
  <si>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</si>
  <si>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</si>
  <si>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</si>
  <si>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</si>
  <si>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</si>
  <si>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</si>
  <si>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</si>
  <si>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</si>
  <si>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</si>
  <si>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</si>
  <si>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</si>
  <si>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</si>
  <si>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</si>
  <si>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</si>
  <si>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</si>
  <si>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</si>
  <si>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</si>
  <si>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</si>
  <si>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</si>
  <si>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</si>
  <si>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</si>
  <si>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</si>
  <si>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</si>
  <si>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</si>
  <si>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</si>
  <si>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</si>
  <si>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</si>
  <si>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</si>
  <si>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</si>
  <si>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</si>
  <si>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</si>
  <si>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</si>
  <si>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</si>
  <si>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</si>
  <si>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</si>
  <si>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</si>
  <si>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</si>
  <si>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</si>
  <si>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</si>
  <si>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</si>
  <si>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</si>
  <si>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</si>
  <si>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</si>
  <si>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</si>
  <si>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</si>
  <si>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</si>
  <si>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</si>
  <si>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</si>
  <si>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</si>
  <si>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</si>
  <si>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</si>
  <si>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</si>
  <si>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</si>
  <si>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</si>
  <si>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</si>
  <si>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</si>
  <si>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</si>
  <si>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</si>
  <si>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</si>
  <si>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</si>
  <si>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</si>
  <si>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</si>
  <si>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</si>
  <si>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</si>
  <si>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</si>
  <si>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</si>
  <si>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</si>
  <si>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</si>
  <si>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</si>
  <si>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</si>
  <si>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</si>
  <si>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</si>
  <si>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</si>
  <si>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</si>
  <si>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</si>
  <si>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</si>
  <si>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</si>
  <si>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</si>
  <si>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</si>
  <si>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</si>
  <si>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</si>
  <si>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</si>
  <si>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</si>
  <si>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</si>
  <si>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</si>
  <si>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</si>
  <si>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</si>
  <si>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</si>
  <si>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</si>
  <si>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</si>
  <si>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</si>
  <si>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</si>
  <si>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</si>
  <si>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</si>
  <si>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</si>
  <si>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</si>
  <si>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</si>
  <si>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</si>
  <si>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</si>
  <si>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</si>
  <si>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</si>
  <si>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</si>
  <si>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</si>
  <si>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</si>
  <si>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</si>
  <si>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</si>
  <si>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</si>
  <si>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</si>
  <si>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</si>
  <si>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</si>
  <si>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</si>
  <si>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</si>
  <si>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</si>
  <si>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</si>
  <si>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</si>
  <si>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</si>
  <si>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</si>
  <si>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</si>
  <si>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</si>
  <si>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</si>
  <si>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</si>
  <si>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</si>
  <si>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</si>
  <si>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</si>
  <si>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</si>
  <si>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</si>
  <si>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</si>
  <si>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</si>
  <si>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</si>
  <si>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</si>
  <si>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</si>
  <si>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</si>
  <si>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</si>
  <si>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</si>
  <si>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</si>
  <si>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</si>
  <si>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</si>
  <si>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</si>
  <si>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</si>
  <si>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</si>
  <si>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</si>
  <si>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</si>
  <si>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</si>
  <si>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</si>
  <si>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</si>
  <si>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</si>
  <si>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</si>
  <si>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</si>
  <si>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</si>
  <si>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</si>
  <si>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</si>
  <si>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</si>
  <si>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</si>
  <si>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</si>
  <si>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</si>
  <si>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</si>
  <si>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</si>
  <si>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</si>
  <si>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</si>
  <si>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</si>
  <si>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</si>
  <si>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</si>
  <si>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</si>
  <si>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</si>
  <si>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</si>
  <si>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</si>
  <si>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</si>
  <si>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</si>
  <si>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</si>
  <si>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</si>
  <si>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</si>
  <si>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</si>
  <si>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</si>
  <si>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</si>
  <si>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</si>
  <si>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</si>
  <si>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</si>
  <si>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</si>
  <si>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</si>
  <si>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</si>
  <si>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</si>
  <si>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</si>
  <si>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</si>
  <si>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</si>
  <si>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</si>
  <si>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</si>
  <si>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</si>
  <si>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</si>
  <si>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</si>
  <si>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</si>
  <si>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</si>
  <si>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</si>
  <si>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</si>
  <si>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</si>
  <si>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</si>
  <si>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</si>
  <si>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</si>
  <si>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</si>
  <si>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</si>
  <si>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</si>
  <si>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</si>
  <si>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</si>
  <si>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</si>
  <si>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</si>
  <si>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</si>
  <si>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</si>
  <si>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</si>
  <si>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</si>
  <si>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</si>
  <si>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</si>
  <si>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</si>
  <si>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</si>
  <si>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</si>
  <si>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</si>
  <si>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</si>
  <si>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</si>
  <si>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</si>
  <si>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</si>
  <si>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</si>
  <si>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</si>
  <si>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</si>
  <si>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</si>
  <si>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</si>
  <si>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</si>
  <si>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</si>
  <si>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</si>
  <si>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</si>
  <si>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</si>
  <si>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</si>
  <si>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</si>
  <si>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</si>
  <si>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</si>
  <si>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</si>
  <si>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</si>
  <si>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</si>
  <si>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</si>
  <si>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</si>
  <si>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</si>
  <si>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</si>
  <si>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</si>
  <si>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</si>
  <si>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</si>
  <si>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</si>
  <si>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</si>
  <si>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</si>
  <si>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</si>
  <si>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</si>
  <si>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</si>
  <si>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</si>
  <si>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</si>
  <si>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</si>
  <si>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</si>
  <si>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</si>
  <si>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</si>
  <si>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</si>
  <si>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</si>
  <si>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</si>
  <si>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</si>
  <si>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</si>
  <si>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</si>
  <si>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</si>
  <si>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</si>
  <si>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</si>
  <si>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</si>
  <si>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</si>
  <si>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</si>
  <si>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</si>
  <si>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</si>
  <si>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</si>
  <si>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</si>
  <si>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</si>
  <si>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</si>
  <si>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</si>
  <si>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</si>
  <si>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</si>
  <si>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</si>
  <si>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</si>
  <si>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</si>
  <si>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</si>
  <si>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</si>
  <si>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</si>
  <si>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</si>
  <si>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</si>
  <si>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</si>
  <si>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</si>
  <si>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</si>
  <si>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</si>
  <si>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</si>
  <si>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</si>
  <si>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</si>
  <si>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</si>
  <si>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</si>
  <si>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</si>
  <si>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</si>
  <si>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</si>
  <si>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</si>
  <si>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</si>
  <si>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</si>
  <si>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</si>
  <si>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</si>
  <si>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</si>
  <si>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</si>
  <si>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</si>
  <si>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</si>
  <si>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</si>
  <si>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</si>
  <si>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</si>
  <si>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</si>
  <si>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</si>
  <si>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</si>
  <si>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</si>
  <si>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</si>
  <si>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</si>
  <si>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</si>
  <si>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</si>
  <si>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</si>
  <si>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</si>
  <si>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</si>
  <si>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</si>
  <si>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</si>
  <si>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</si>
  <si>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</si>
  <si>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</si>
  <si>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</si>
  <si>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</si>
  <si>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</si>
  <si>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</si>
  <si>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</si>
  <si>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</si>
  <si>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</si>
  <si>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</si>
  <si>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</si>
  <si>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</si>
  <si>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</si>
  <si>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</si>
  <si>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</si>
  <si>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</si>
  <si>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</si>
  <si>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</si>
  <si>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</si>
  <si>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</si>
  <si>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</si>
  <si>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</si>
  <si>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</si>
  <si>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</si>
  <si>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</si>
  <si>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</si>
  <si>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</si>
  <si>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</si>
  <si>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</si>
  <si>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</si>
  <si>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</si>
  <si>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</si>
  <si>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</si>
  <si>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</si>
  <si>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</si>
  <si>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</si>
  <si>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</si>
  <si>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</si>
  <si>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</si>
  <si>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</si>
  <si>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</si>
  <si>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</si>
  <si>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</si>
  <si>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</si>
  <si>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</si>
  <si>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</si>
  <si>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</si>
  <si>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</si>
  <si>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</si>
  <si>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</si>
  <si>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</si>
  <si>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</si>
  <si>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</si>
  <si>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</si>
  <si>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</si>
  <si>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</si>
  <si>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</si>
  <si>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</si>
  <si>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</si>
  <si>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</si>
  <si>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</si>
  <si>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</si>
  <si>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</si>
  <si>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</si>
  <si>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</si>
  <si>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</si>
  <si>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</si>
  <si>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</si>
  <si>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</si>
  <si>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</si>
  <si>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</si>
  <si>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</si>
  <si>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</si>
  <si>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</si>
  <si>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</si>
  <si>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</si>
  <si>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</si>
  <si>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</si>
  <si>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</si>
  <si>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</si>
  <si>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</si>
  <si>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</si>
  <si>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</si>
  <si>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</si>
  <si>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</si>
  <si>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</si>
  <si>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</si>
  <si>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</si>
  <si>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</si>
  <si>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</si>
  <si>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</si>
  <si>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</si>
  <si>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</si>
  <si>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</si>
  <si>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</si>
  <si>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</si>
  <si>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</si>
  <si>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</si>
  <si>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</si>
  <si>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</si>
  <si>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</si>
  <si>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</si>
  <si>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</si>
  <si>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</si>
  <si>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</si>
  <si>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</si>
  <si>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</si>
  <si>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</si>
  <si>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</si>
  <si>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</si>
  <si>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</si>
  <si>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</si>
  <si>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</si>
  <si>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</si>
  <si>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</si>
  <si>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</si>
  <si>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</si>
  <si>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</si>
  <si>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</si>
  <si>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</si>
  <si>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</si>
  <si>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</si>
  <si>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</si>
  <si>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</si>
  <si>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</si>
  <si>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</si>
  <si>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</si>
  <si>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</si>
  <si>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</si>
  <si>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</si>
  <si>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</si>
  <si>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</si>
  <si>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</si>
  <si>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</si>
  <si>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</si>
  <si>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</si>
  <si>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</si>
  <si>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</si>
  <si>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</si>
  <si>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</si>
  <si>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</si>
  <si>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</si>
  <si>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</si>
  <si>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</si>
  <si>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</si>
  <si>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</si>
  <si>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</si>
  <si>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</si>
  <si>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</si>
  <si>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</si>
  <si>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</si>
  <si>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</si>
  <si>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</si>
  <si>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</si>
  <si>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</si>
  <si>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</si>
  <si>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</si>
  <si>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</si>
  <si>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</si>
  <si>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</si>
  <si>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</si>
  <si>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</si>
  <si>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</si>
  <si>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</si>
  <si>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</si>
  <si>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</si>
  <si>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</si>
  <si>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</si>
  <si>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</si>
  <si>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</si>
  <si>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</si>
  <si>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</si>
  <si>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</si>
  <si>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</si>
  <si>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</si>
  <si>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</si>
  <si>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</si>
  <si>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</si>
  <si>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</si>
  <si>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</si>
  <si>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</si>
  <si>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</si>
  <si>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</si>
  <si>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</si>
  <si>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</si>
  <si>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</si>
  <si>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</si>
  <si>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</si>
  <si>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</si>
  <si>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</si>
  <si>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</si>
  <si>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</si>
  <si>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</si>
  <si>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</si>
  <si>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</si>
  <si>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</si>
  <si>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</si>
  <si>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</si>
  <si>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</si>
  <si>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</si>
  <si>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</si>
  <si>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</si>
  <si>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</si>
  <si>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</si>
  <si>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</si>
  <si>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</si>
  <si>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</si>
  <si>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</si>
  <si>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</si>
  <si>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</si>
  <si>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</si>
  <si>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</si>
  <si>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</si>
  <si>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</si>
  <si>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</si>
  <si>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</si>
  <si>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</si>
  <si>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</si>
  <si>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</si>
  <si>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</si>
  <si>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</si>
  <si>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</si>
  <si>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</si>
  <si>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</si>
  <si>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</si>
  <si>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</si>
  <si>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</si>
  <si>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</si>
  <si>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</si>
  <si>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</si>
  <si>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</si>
  <si>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</si>
  <si>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</si>
  <si>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</si>
  <si>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</si>
  <si>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</si>
  <si>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</si>
  <si>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</si>
  <si>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</si>
  <si>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</si>
  <si>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</si>
  <si>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</si>
  <si>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</si>
  <si>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</si>
  <si>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</si>
  <si>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</si>
  <si>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</si>
  <si>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</si>
  <si>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</si>
  <si>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</si>
  <si>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</si>
  <si>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</si>
  <si>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</si>
  <si>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</si>
  <si>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</si>
  <si>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</si>
  <si>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</si>
  <si>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</si>
  <si>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</si>
  <si>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</si>
  <si>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</si>
  <si>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</si>
  <si>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</si>
  <si>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</si>
  <si>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</si>
  <si>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</si>
  <si>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</si>
  <si>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</si>
  <si>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</si>
  <si>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</si>
  <si>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</si>
  <si>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</si>
  <si>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</si>
  <si>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</si>
  <si>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</si>
  <si>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</si>
  <si>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</si>
  <si>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</si>
  <si>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</si>
  <si>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</si>
  <si>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</si>
  <si>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</si>
  <si>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</si>
  <si>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</si>
  <si>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</si>
  <si>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</si>
  <si>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</si>
  <si>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</si>
  <si>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</si>
  <si>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</si>
  <si>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</si>
  <si>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</si>
  <si>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</si>
  <si>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</si>
  <si>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</si>
  <si>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</si>
  <si>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</si>
  <si>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</si>
  <si>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</si>
  <si>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</si>
  <si>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</si>
  <si>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</si>
  <si>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</si>
  <si>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</si>
  <si>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</si>
  <si>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</si>
  <si>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</si>
  <si>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</si>
  <si>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</si>
  <si>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</si>
  <si>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</si>
  <si>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</si>
  <si>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</si>
  <si>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</si>
  <si>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</si>
  <si>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</si>
  <si>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</si>
  <si>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</si>
  <si>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</si>
  <si>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</si>
  <si>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</si>
  <si>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</si>
  <si>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</si>
  <si>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</si>
  <si>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</si>
  <si>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</si>
  <si>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</si>
  <si>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</si>
  <si>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</si>
  <si>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</si>
  <si>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</si>
  <si>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</si>
  <si>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</si>
  <si>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</si>
  <si>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</si>
  <si>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</si>
  <si>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</si>
  <si>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</si>
  <si>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</si>
  <si>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</si>
  <si>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</si>
  <si>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</si>
  <si>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</si>
  <si>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</si>
  <si>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</si>
  <si>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</si>
  <si>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</si>
  <si>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</si>
  <si>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</si>
  <si>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</si>
  <si>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</si>
  <si>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</si>
  <si>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</si>
  <si>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</si>
  <si>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</si>
  <si>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</si>
  <si>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</si>
  <si>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</si>
  <si>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</si>
  <si>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</si>
  <si>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</si>
  <si>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</si>
  <si>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</si>
  <si>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</si>
  <si>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</si>
  <si>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</si>
  <si>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</si>
  <si>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</si>
  <si>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</si>
  <si>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</si>
  <si>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</si>
  <si>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</si>
  <si>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</si>
  <si>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</si>
  <si>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</si>
  <si>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</si>
  <si>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</si>
  <si>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</si>
  <si>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</si>
  <si>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</si>
  <si>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</si>
  <si>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</si>
  <si>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</si>
  <si>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</si>
  <si>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</si>
  <si>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</si>
  <si>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</si>
  <si>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</si>
  <si>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</si>
  <si>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</si>
  <si>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</si>
  <si>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</si>
  <si>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</si>
  <si>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</si>
  <si>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</si>
  <si>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</si>
  <si>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</si>
  <si>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</si>
  <si>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</si>
  <si>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</si>
  <si>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</si>
  <si>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</si>
  <si>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</si>
  <si>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</si>
  <si>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</si>
  <si>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</si>
  <si>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</si>
  <si>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</si>
  <si>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</si>
  <si>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</si>
  <si>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</si>
  <si>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</si>
  <si>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</si>
  <si>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</si>
  <si>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</si>
  <si>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</si>
  <si>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</si>
  <si>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</si>
  <si>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</si>
  <si>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</si>
  <si>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</si>
  <si>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</si>
  <si>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</si>
  <si>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</si>
  <si>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</si>
  <si>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</si>
  <si>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</si>
  <si>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</si>
  <si>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</si>
  <si>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</si>
  <si>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</si>
  <si>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</si>
  <si>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</si>
  <si>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</si>
  <si>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</si>
  <si>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</si>
  <si>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</si>
  <si>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</si>
  <si>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</si>
  <si>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</si>
  <si>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</si>
  <si>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</si>
  <si>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</si>
  <si>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</si>
  <si>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</si>
  <si>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</si>
  <si>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</si>
  <si>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</si>
  <si>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</si>
  <si>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</si>
  <si>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</si>
  <si>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</si>
  <si>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</si>
  <si>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</si>
  <si>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</si>
  <si>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</si>
  <si>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</si>
  <si>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</si>
  <si>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</si>
  <si>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</si>
  <si>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</si>
  <si>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</si>
  <si>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</si>
  <si>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</si>
  <si>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</si>
  <si>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</si>
  <si>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</si>
  <si>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</si>
  <si>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</si>
  <si>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</si>
  <si>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</si>
  <si>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</si>
  <si>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</si>
  <si>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</si>
  <si>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</si>
  <si>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</si>
  <si>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</si>
  <si>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</si>
  <si>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</si>
  <si>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</si>
  <si>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</si>
  <si>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</si>
  <si>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</si>
  <si>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</si>
  <si>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</si>
  <si>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</si>
  <si>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</si>
  <si>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</si>
  <si>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</si>
  <si>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</si>
  <si>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</si>
  <si>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</si>
  <si>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</si>
  <si>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</si>
  <si>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</si>
  <si>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</si>
  <si>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</si>
  <si>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</si>
  <si>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</si>
  <si>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</si>
  <si>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</si>
  <si>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</si>
  <si>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</si>
  <si>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</si>
  <si>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</si>
  <si>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</si>
  <si>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</si>
  <si>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</si>
  <si>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</si>
  <si>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</si>
  <si>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</si>
  <si>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</si>
  <si>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</si>
  <si>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</si>
  <si>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</si>
  <si>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</si>
  <si>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</si>
  <si>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</si>
  <si>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</si>
  <si>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</si>
  <si>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</si>
  <si>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</si>
  <si>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</si>
  <si>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</si>
  <si>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</si>
  <si>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</si>
  <si>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</si>
  <si>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</si>
  <si>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</si>
  <si>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</si>
  <si>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</si>
  <si>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</si>
  <si>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</si>
  <si>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</si>
  <si>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</si>
  <si>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</si>
  <si>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</si>
  <si>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</si>
  <si>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</si>
  <si>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</si>
  <si>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</si>
  <si>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</si>
  <si>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</si>
  <si>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</si>
  <si>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</si>
  <si>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</si>
  <si>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</si>
  <si>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</si>
  <si>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</si>
  <si>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</si>
  <si>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</si>
  <si>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</si>
  <si>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</si>
  <si>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</si>
  <si>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</si>
  <si>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</si>
  <si>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</si>
  <si>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</si>
  <si>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</si>
  <si>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</si>
  <si>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</si>
  <si>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</si>
  <si>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</si>
  <si>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</si>
  <si>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</si>
  <si>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</si>
  <si>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</si>
  <si>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</si>
  <si>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</si>
  <si>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</si>
  <si>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</si>
  <si>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</si>
  <si>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</si>
  <si>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</si>
  <si>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</si>
  <si>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</si>
  <si>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</si>
  <si>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</si>
  <si>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</si>
  <si>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</si>
  <si>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</si>
  <si>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</si>
  <si>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</si>
  <si>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</si>
  <si>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</si>
  <si>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</si>
  <si>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</si>
  <si>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</si>
  <si>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</si>
  <si>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</si>
  <si>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</si>
  <si>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</si>
  <si>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</si>
  <si>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</si>
  <si>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</si>
  <si>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</si>
  <si>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</si>
  <si>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</si>
  <si>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</si>
  <si>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</si>
  <si>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</si>
  <si>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</si>
  <si>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</si>
  <si>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</si>
  <si>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</si>
  <si>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</si>
  <si>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</si>
  <si>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</si>
  <si>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</si>
  <si>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</si>
  <si>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</si>
  <si>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</si>
  <si>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</si>
  <si>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</si>
  <si>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</si>
  <si>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</si>
  <si>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</si>
  <si>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</si>
  <si>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</si>
  <si>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</si>
  <si>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</si>
  <si>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</si>
  <si>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</si>
  <si>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</si>
  <si>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</si>
  <si>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</si>
  <si>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</si>
  <si>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</si>
  <si>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</si>
  <si>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</si>
  <si>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</si>
  <si>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</si>
  <si>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</si>
  <si>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</si>
  <si>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</si>
  <si>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</si>
  <si>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</si>
  <si>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</si>
  <si>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</si>
  <si>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</si>
  <si>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</si>
  <si>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</si>
  <si>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</si>
  <si>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</si>
  <si>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</si>
  <si>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</si>
  <si>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</si>
  <si>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</si>
  <si>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</si>
  <si>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</si>
  <si>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</si>
  <si>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</si>
  <si>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</si>
  <si>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</si>
  <si>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</si>
  <si>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</si>
  <si>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</si>
  <si>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</si>
  <si>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</si>
  <si>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</si>
  <si>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</si>
  <si>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</si>
  <si>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</si>
  <si>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</si>
  <si>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</si>
  <si>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</si>
  <si>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</si>
  <si>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</si>
  <si>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</si>
  <si>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</si>
  <si>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</si>
  <si>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</si>
  <si>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</si>
  <si>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</si>
  <si>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</si>
  <si>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</si>
  <si>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</si>
  <si>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</si>
  <si>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</si>
  <si>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</si>
  <si>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</si>
  <si>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</si>
  <si>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</si>
  <si>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</si>
  <si>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</si>
  <si>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</si>
  <si>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</si>
  <si>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</si>
  <si>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</si>
  <si>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</si>
  <si>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</si>
  <si>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</si>
  <si>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</si>
  <si>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</si>
  <si>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</si>
  <si>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</si>
  <si>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</si>
  <si>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</si>
  <si>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</si>
  <si>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</si>
  <si>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</si>
  <si>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</si>
  <si>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</si>
  <si>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</si>
  <si>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</si>
  <si>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</si>
  <si>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</si>
  <si>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</si>
  <si>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</si>
  <si>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</si>
  <si>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</si>
  <si>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</si>
  <si>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</si>
  <si>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</si>
  <si>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</si>
  <si>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</si>
  <si>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</si>
  <si>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</si>
  <si>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</si>
  <si>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</si>
  <si>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</si>
  <si>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</si>
  <si>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</si>
  <si>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</si>
  <si>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</si>
  <si>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</si>
  <si>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</si>
  <si>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</si>
  <si>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</si>
  <si>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</si>
  <si>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</si>
  <si>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</si>
  <si>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</si>
  <si>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</si>
  <si>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</si>
  <si>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</si>
  <si>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</si>
  <si>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</si>
  <si>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</si>
  <si>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</si>
  <si>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</si>
  <si>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</si>
  <si>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</si>
  <si>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</si>
  <si>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</si>
  <si>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</si>
  <si>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</si>
  <si>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</si>
  <si>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</si>
  <si>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</si>
  <si>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</si>
  <si>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</si>
  <si>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</si>
  <si>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</si>
  <si>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</si>
  <si>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</si>
  <si>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</si>
  <si>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</si>
  <si>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</si>
  <si>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</si>
  <si>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</si>
  <si>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</si>
  <si>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</si>
  <si>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</si>
  <si>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</si>
  <si>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</si>
  <si>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</si>
  <si>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</si>
  <si>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</si>
  <si>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</si>
  <si>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</si>
  <si>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</si>
  <si>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</si>
  <si>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</si>
  <si>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</si>
  <si>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</si>
  <si>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</si>
  <si>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</si>
  <si>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</si>
  <si>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</si>
  <si>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</si>
  <si>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</si>
  <si>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</si>
  <si>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</si>
  <si>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</si>
  <si>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</si>
  <si>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</si>
  <si>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</si>
  <si>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</si>
  <si>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</si>
  <si>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</si>
  <si>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</si>
  <si>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</si>
  <si>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</si>
  <si>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</si>
  <si>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</si>
  <si>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</si>
  <si>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</si>
  <si>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</si>
  <si>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</si>
  <si>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</si>
  <si>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</si>
  <si>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</si>
  <si>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</si>
  <si>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</si>
  <si>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</si>
  <si>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</si>
  <si>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</si>
  <si>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</si>
  <si>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</si>
  <si>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</si>
  <si>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</si>
  <si>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</si>
  <si>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</si>
  <si>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</si>
  <si>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</si>
  <si>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</si>
  <si>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</si>
  <si>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</si>
  <si>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</si>
  <si>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</si>
  <si>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</si>
  <si>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</si>
  <si>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</si>
  <si>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</si>
  <si>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</si>
  <si>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</si>
  <si>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</si>
  <si>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</si>
  <si>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</si>
  <si>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</si>
  <si>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</si>
  <si>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</si>
  <si>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</si>
  <si>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</si>
  <si>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</si>
  <si>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</si>
  <si>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</si>
  <si>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</si>
  <si>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</si>
  <si>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</si>
  <si>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</si>
  <si>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</si>
  <si>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</si>
  <si>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</si>
  <si>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</si>
  <si>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</si>
  <si>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</si>
  <si>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</si>
  <si>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</si>
  <si>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</si>
  <si>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</si>
  <si>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</si>
  <si>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</si>
  <si>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</si>
  <si>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</si>
  <si>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</si>
  <si>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</si>
  <si>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</si>
  <si>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</si>
  <si>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</si>
  <si>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</si>
  <si>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</si>
  <si>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</si>
  <si>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</si>
  <si>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</si>
  <si>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</si>
  <si>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</si>
  <si>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</si>
  <si>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</si>
  <si>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</si>
  <si>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</si>
  <si>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</si>
  <si>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</si>
  <si>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</si>
  <si>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</si>
  <si>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</si>
  <si>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</si>
  <si>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</si>
  <si>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</si>
  <si>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</si>
  <si>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</si>
  <si>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</si>
  <si>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</si>
  <si>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</si>
  <si>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</si>
  <si>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</si>
  <si>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</si>
  <si>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</si>
  <si>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</si>
  <si>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</si>
  <si>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</si>
  <si>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</si>
  <si>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</si>
  <si>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</si>
  <si>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</si>
  <si>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</si>
  <si>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</si>
  <si>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</si>
  <si>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</si>
  <si>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</si>
  <si>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</si>
  <si>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</si>
  <si>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</si>
  <si>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</si>
  <si>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</si>
  <si>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</si>
  <si>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</si>
  <si>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</si>
  <si>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</si>
  <si>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</si>
  <si>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</si>
  <si>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</si>
  <si>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</si>
  <si>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</si>
  <si>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</si>
  <si>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</si>
  <si>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</si>
  <si>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</si>
  <si>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</si>
  <si>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</si>
  <si>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</si>
  <si>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</si>
  <si>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</si>
  <si>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</si>
  <si>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</si>
  <si>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</si>
  <si>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</si>
  <si>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</si>
  <si>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</si>
  <si>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</si>
  <si>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</si>
  <si>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</si>
  <si>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</si>
  <si>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</si>
  <si>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</si>
  <si>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</si>
  <si>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</si>
  <si>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</si>
  <si>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</si>
  <si>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</si>
  <si>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</si>
  <si>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</si>
  <si>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</si>
  <si>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</si>
  <si>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</si>
  <si>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</si>
  <si>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</si>
  <si>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</si>
  <si>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</si>
  <si>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</si>
  <si>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</si>
  <si>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</si>
  <si>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</si>
  <si>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</si>
  <si>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</si>
  <si>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</si>
  <si>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</si>
  <si>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</si>
  <si>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</si>
  <si>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</si>
  <si>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</si>
  <si>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</si>
  <si>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</si>
  <si>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</si>
  <si>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</si>
  <si>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</si>
  <si>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</si>
  <si>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</si>
  <si>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</si>
  <si>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</si>
  <si>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</si>
  <si>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</si>
  <si>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</si>
  <si>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</si>
  <si>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</si>
  <si>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</si>
  <si>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</si>
  <si>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</si>
  <si>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</si>
  <si>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</si>
  <si>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</si>
  <si>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</si>
  <si>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</si>
  <si>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</si>
  <si>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</si>
  <si>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</si>
  <si>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</si>
  <si>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</si>
  <si>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</si>
  <si>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</si>
  <si>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</si>
  <si>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</si>
  <si>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</si>
  <si>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</si>
  <si>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</si>
  <si>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</si>
  <si>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</si>
  <si>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</si>
  <si>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</si>
  <si>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</si>
  <si>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</si>
  <si>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</si>
  <si>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</si>
  <si>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</si>
  <si>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</si>
  <si>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</si>
  <si>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</si>
  <si>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</si>
  <si>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</si>
  <si>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</si>
  <si>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</si>
  <si>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</si>
  <si>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</si>
  <si>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</si>
  <si>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</si>
  <si>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</si>
  <si>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</si>
  <si>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</si>
  <si>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</si>
  <si>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</si>
  <si>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</si>
  <si>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</si>
  <si>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</si>
  <si>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</si>
  <si>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</si>
  <si>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</si>
  <si>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</si>
  <si>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</si>
  <si>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</si>
  <si>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</si>
  <si>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</si>
  <si>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</si>
  <si>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</si>
  <si>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</si>
  <si>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</si>
  <si>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</si>
  <si>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</si>
  <si>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</si>
  <si>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</si>
  <si>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</si>
  <si>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</si>
  <si>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</si>
  <si>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</si>
  <si>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</si>
  <si>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</si>
  <si>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</si>
  <si>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</si>
  <si>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</si>
  <si>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</si>
  <si>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</si>
  <si>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</si>
  <si>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</si>
  <si>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</si>
  <si>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</si>
  <si>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</si>
  <si>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</si>
  <si>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</si>
  <si>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</si>
  <si>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</si>
  <si>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</si>
  <si>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</si>
  <si>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</si>
  <si>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</si>
  <si>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</si>
  <si>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</si>
  <si>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</si>
  <si>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</si>
  <si>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</si>
  <si>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</si>
  <si>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</si>
  <si>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</si>
  <si>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</si>
  <si>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</si>
  <si>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</si>
  <si>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</si>
  <si>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</si>
  <si>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</si>
  <si>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</si>
  <si>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</si>
  <si>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</si>
  <si>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</si>
  <si>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</si>
  <si>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</si>
  <si>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</si>
  <si>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</si>
  <si>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</si>
  <si>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</si>
  <si>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</si>
  <si>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</si>
  <si>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</si>
  <si>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</si>
  <si>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</si>
  <si>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</si>
  <si>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</si>
  <si>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</si>
  <si>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</si>
  <si>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</si>
  <si>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</si>
  <si>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</si>
  <si>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</si>
  <si>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</si>
  <si>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</si>
  <si>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</si>
  <si>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</si>
  <si>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</si>
  <si>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</si>
  <si>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</si>
  <si>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</si>
  <si>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</si>
  <si>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</si>
  <si>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</si>
  <si>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</si>
  <si>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</si>
  <si>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</si>
  <si>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</si>
  <si>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</si>
  <si>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</si>
  <si>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</si>
  <si>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</si>
  <si>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</si>
  <si>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</si>
  <si>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</si>
  <si>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</si>
  <si>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</si>
  <si>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</si>
  <si>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</si>
  <si>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</si>
  <si>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</si>
  <si>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</si>
  <si>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</si>
  <si>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</si>
  <si>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</si>
  <si>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</si>
  <si>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</si>
  <si>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</si>
  <si>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</si>
  <si>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</si>
  <si>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</si>
  <si>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</si>
  <si>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</si>
  <si>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</si>
  <si>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</si>
  <si>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</si>
  <si>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</si>
  <si>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</si>
  <si>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</si>
  <si>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</si>
  <si>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</si>
  <si>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</si>
  <si>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</si>
  <si>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</si>
  <si>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</si>
  <si>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</si>
  <si>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</si>
  <si>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</si>
  <si>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</si>
  <si>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</si>
  <si>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</si>
  <si>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</si>
  <si>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</si>
  <si>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</si>
  <si>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</si>
  <si>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</si>
  <si>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</si>
  <si>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</si>
  <si>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</si>
  <si>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</si>
  <si>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</si>
  <si>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</si>
  <si>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</si>
  <si>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</si>
  <si>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</si>
  <si>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</si>
  <si>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</si>
  <si>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</si>
  <si>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</si>
  <si>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</si>
  <si>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</si>
  <si>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</si>
  <si>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</si>
  <si>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</si>
  <si>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</si>
  <si>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</si>
  <si>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</si>
  <si>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</si>
  <si>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</si>
  <si>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</si>
  <si>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</si>
  <si>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</si>
  <si>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</si>
  <si>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</si>
  <si>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</si>
  <si>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</si>
  <si>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</si>
  <si>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</si>
  <si>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</si>
  <si>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</si>
  <si>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</si>
  <si>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</si>
  <si>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</si>
  <si>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</si>
  <si>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</si>
  <si>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</si>
  <si>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</si>
  <si>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</si>
  <si>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</si>
  <si>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</si>
  <si>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</si>
  <si>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</si>
  <si>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</si>
  <si>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</si>
  <si>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</si>
  <si>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</si>
  <si>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</si>
  <si>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</si>
  <si>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</si>
  <si>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</si>
  <si>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</si>
  <si>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</si>
  <si>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</si>
  <si>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</si>
  <si>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</si>
  <si>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</si>
  <si>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</si>
  <si>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</si>
  <si>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</si>
  <si>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</si>
  <si>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</si>
  <si>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</si>
  <si>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</si>
  <si>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</si>
  <si>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</si>
  <si>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</si>
  <si>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</si>
  <si>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</si>
  <si>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</si>
  <si>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</si>
  <si>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</si>
  <si>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</si>
  <si>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</si>
  <si>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</si>
  <si>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</si>
  <si>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</si>
  <si>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</si>
  <si>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</si>
  <si>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</si>
  <si>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</si>
  <si>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</si>
  <si>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</si>
  <si>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</si>
  <si>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</si>
  <si>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</si>
  <si>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</si>
  <si>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</si>
  <si>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</si>
  <si>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</si>
  <si>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</si>
  <si>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</si>
  <si>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</si>
  <si>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</si>
  <si>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</si>
  <si>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</si>
  <si>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</si>
  <si>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</si>
  <si>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</si>
  <si>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</si>
  <si>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</si>
  <si>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</si>
  <si>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</si>
  <si>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</si>
  <si>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</si>
  <si>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</si>
  <si>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</si>
  <si>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</si>
  <si>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</si>
  <si>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</si>
  <si>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</si>
  <si>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</si>
  <si>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</si>
  <si>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</si>
  <si>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</si>
  <si>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</si>
  <si>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</si>
  <si>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</si>
  <si>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</si>
  <si>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</si>
  <si>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</si>
  <si>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</si>
  <si>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</si>
  <si>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</si>
  <si>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</si>
  <si>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</si>
  <si>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</si>
  <si>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</si>
  <si>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</si>
  <si>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</si>
  <si>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</si>
  <si>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</si>
  <si>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</si>
  <si>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</si>
  <si>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</si>
  <si>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</si>
  <si>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</si>
  <si>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</si>
  <si>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</si>
  <si>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</si>
  <si>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</si>
  <si>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</si>
  <si>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</si>
  <si>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</si>
  <si>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</si>
  <si>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</si>
  <si>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</si>
  <si>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</si>
  <si>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</si>
  <si>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</si>
  <si>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</si>
  <si>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</si>
  <si>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</si>
  <si>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</si>
  <si>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</si>
  <si>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</si>
  <si>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</si>
  <si>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</si>
  <si>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</si>
  <si>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</si>
  <si>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</si>
  <si>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</si>
  <si>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</si>
  <si>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</si>
  <si>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</si>
  <si>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</si>
  <si>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</si>
  <si>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</si>
  <si>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</si>
  <si>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</si>
  <si>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</si>
  <si>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</si>
  <si>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</si>
  <si>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</si>
  <si>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</si>
  <si>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</si>
  <si>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</si>
  <si>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</si>
  <si>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</si>
  <si>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</si>
  <si>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</si>
  <si>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</si>
  <si>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</si>
  <si>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</si>
  <si>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</si>
  <si>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</si>
  <si>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</si>
  <si>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</si>
  <si>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</si>
  <si>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</si>
  <si>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</si>
  <si>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</si>
  <si>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</si>
  <si>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</si>
  <si>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</si>
  <si>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</si>
  <si>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</si>
  <si>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</si>
  <si>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</si>
  <si>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</si>
  <si>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</si>
  <si>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</si>
  <si>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</si>
  <si>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</si>
  <si>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</si>
  <si>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</si>
  <si>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</si>
  <si>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</si>
  <si>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</si>
  <si>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</si>
  <si>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</si>
  <si>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</si>
  <si>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</si>
  <si>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</si>
  <si>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</si>
  <si>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</si>
  <si>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</si>
  <si>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</si>
  <si>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</si>
  <si>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</si>
  <si>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</si>
  <si>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</si>
  <si>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</si>
  <si>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</si>
  <si>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</si>
  <si>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</si>
  <si>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</si>
  <si>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</si>
  <si>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</si>
  <si>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</si>
  <si>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</si>
  <si>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</si>
  <si>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</si>
  <si>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</si>
  <si>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</si>
  <si>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</si>
  <si>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</si>
  <si>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</si>
  <si>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</si>
  <si>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</si>
  <si>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</si>
  <si>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</si>
  <si>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</si>
  <si>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</si>
  <si>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</si>
  <si>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</si>
  <si>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</si>
  <si>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</si>
  <si>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</si>
  <si>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</si>
  <si>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</si>
  <si>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</si>
  <si>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</si>
  <si>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</si>
  <si>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</si>
  <si>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</si>
  <si>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</si>
  <si>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</si>
  <si>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</si>
  <si>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</si>
  <si>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</si>
  <si>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</si>
  <si>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</si>
  <si>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</si>
  <si>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</si>
  <si>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</si>
  <si>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</si>
  <si>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</si>
  <si>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</si>
  <si>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</si>
  <si>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</si>
  <si>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</si>
  <si>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</si>
  <si>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</si>
  <si>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</si>
  <si>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</si>
  <si>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</si>
  <si>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</si>
  <si>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</si>
  <si>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</si>
  <si>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</si>
  <si>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</si>
  <si>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</si>
  <si>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</si>
  <si>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</si>
  <si>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</si>
  <si>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</si>
  <si>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</si>
  <si>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</si>
  <si>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</si>
  <si>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</si>
  <si>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</si>
  <si>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</si>
  <si>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</si>
  <si>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</si>
  <si>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</si>
  <si>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</si>
  <si>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</si>
  <si>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</si>
  <si>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</si>
  <si>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</si>
  <si>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</si>
  <si>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</si>
  <si>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</si>
  <si>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</si>
  <si>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</si>
  <si>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</si>
  <si>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</si>
  <si>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</si>
  <si>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</si>
  <si>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</si>
  <si>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</si>
  <si>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</si>
  <si>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</si>
  <si>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</si>
  <si>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</si>
  <si>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</si>
  <si>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</si>
  <si>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</si>
  <si>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</si>
  <si>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</si>
  <si>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</si>
  <si>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</si>
  <si>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</si>
  <si>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</si>
  <si>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</si>
  <si>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</si>
  <si>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</si>
  <si>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</si>
  <si>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</si>
  <si>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</si>
  <si>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</si>
  <si>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</si>
  <si>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</si>
  <si>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</si>
  <si>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</si>
  <si>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</si>
  <si>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</si>
  <si>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</si>
  <si>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</si>
  <si>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</si>
  <si>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</si>
  <si>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</si>
  <si>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</si>
  <si>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</si>
  <si>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</si>
  <si>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</si>
  <si>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</si>
  <si>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</si>
  <si>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</si>
  <si>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</si>
  <si>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</si>
  <si>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</si>
  <si>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</si>
  <si>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</si>
  <si>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</si>
  <si>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</si>
  <si>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</si>
  <si>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</si>
  <si>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</si>
  <si>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</si>
  <si>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</si>
  <si>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</si>
  <si>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</si>
  <si>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</si>
  <si>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</si>
  <si>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</si>
  <si>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</si>
  <si>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</si>
  <si>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</si>
  <si>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</si>
  <si>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</si>
  <si>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</si>
  <si>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</si>
  <si>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</si>
  <si>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</si>
  <si>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</si>
  <si>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</si>
  <si>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</si>
  <si>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</si>
  <si>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</si>
  <si>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</si>
  <si>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</si>
  <si>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</si>
  <si>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</si>
  <si>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</si>
  <si>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</si>
  <si>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</si>
  <si>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</si>
  <si>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</si>
  <si>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</si>
  <si>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</si>
  <si>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</si>
  <si>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</si>
  <si>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</si>
  <si>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</si>
  <si>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</si>
  <si>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</si>
  <si>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</si>
  <si>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</si>
  <si>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</si>
  <si>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</si>
  <si>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</si>
  <si>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</si>
  <si>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</si>
  <si>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</si>
  <si>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</si>
  <si>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</si>
  <si>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</si>
  <si>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</si>
  <si>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</si>
  <si>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</si>
  <si>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</si>
  <si>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</si>
  <si>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</si>
  <si>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</si>
  <si>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</si>
  <si>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</si>
  <si>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</si>
  <si>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</si>
  <si>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</si>
  <si>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</si>
  <si>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</si>
  <si>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</si>
  <si>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</si>
  <si>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</si>
  <si>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</si>
  <si>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</si>
  <si>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</si>
  <si>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</si>
  <si>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</si>
  <si>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</si>
  <si>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</si>
  <si>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</si>
  <si>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</si>
  <si>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</si>
  <si>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</si>
  <si>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</si>
  <si>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</si>
  <si>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</si>
  <si>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</si>
  <si>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</si>
  <si>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</si>
  <si>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</si>
  <si>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</si>
  <si>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</si>
  <si>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</si>
  <si>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</si>
  <si>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</si>
  <si>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</si>
  <si>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</si>
  <si>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</si>
  <si>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</si>
  <si>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</si>
  <si>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</si>
  <si>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</si>
  <si>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</si>
  <si>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</si>
  <si>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</si>
  <si>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</si>
  <si>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</si>
  <si>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</si>
  <si>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</si>
  <si>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</si>
  <si>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</si>
  <si>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</si>
  <si>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</si>
  <si>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</si>
  <si>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</si>
  <si>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</si>
  <si>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</si>
  <si>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</si>
  <si>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</si>
  <si>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</si>
  <si>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</si>
  <si>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</si>
  <si>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</si>
  <si>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</si>
  <si>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</si>
  <si>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</si>
  <si>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</si>
  <si>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</si>
  <si>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</si>
  <si>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</si>
  <si>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</si>
  <si>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</si>
  <si>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</si>
  <si>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</si>
  <si>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</si>
  <si>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</si>
  <si>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</si>
  <si>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</si>
  <si>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</si>
  <si>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</si>
  <si>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</si>
  <si>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</si>
  <si>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</si>
  <si>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</si>
  <si>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</si>
  <si>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</si>
  <si>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</si>
  <si>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</si>
  <si>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</si>
  <si>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</si>
  <si>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</si>
  <si>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</si>
  <si>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</si>
  <si>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</si>
  <si>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</si>
  <si>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</si>
  <si>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</si>
  <si>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</si>
  <si>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</si>
  <si>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</si>
  <si>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</si>
  <si>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</si>
  <si>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</si>
  <si>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</si>
  <si>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</si>
  <si>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</si>
  <si>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</si>
  <si>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</si>
  <si>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</si>
  <si>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</si>
  <si>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</si>
  <si>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</si>
  <si>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</si>
  <si>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</si>
  <si>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</si>
  <si>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</si>
  <si>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</si>
  <si>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</si>
  <si>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</si>
  <si>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</si>
  <si>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</si>
  <si>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</si>
  <si>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</si>
  <si>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</si>
  <si>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</si>
  <si>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</si>
  <si>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</si>
  <si>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</si>
  <si>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</si>
  <si>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</si>
  <si>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</si>
  <si>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</si>
  <si>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</si>
  <si>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</si>
  <si>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</si>
  <si>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</si>
  <si>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</si>
  <si>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</si>
  <si>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</si>
  <si>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</si>
  <si>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</si>
  <si>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</si>
  <si>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</si>
  <si>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</si>
  <si>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</si>
  <si>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</si>
  <si>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</si>
  <si>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</si>
  <si>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</si>
  <si>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</si>
  <si>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</si>
  <si>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</si>
  <si>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</si>
  <si>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</si>
  <si>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</si>
  <si>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</si>
  <si>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</si>
  <si>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</si>
  <si>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</si>
  <si>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</si>
  <si>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</si>
  <si>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</si>
  <si>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</si>
  <si>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</si>
  <si>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</si>
  <si>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</si>
  <si>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</si>
  <si>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</si>
  <si>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</si>
  <si>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</si>
  <si>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</si>
  <si>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</si>
  <si>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</si>
  <si>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</si>
  <si>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</si>
  <si>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</si>
  <si>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</si>
  <si>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</si>
  <si>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</si>
  <si>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</si>
  <si>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</si>
  <si>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</si>
  <si>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</si>
  <si>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</si>
  <si>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</si>
  <si>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</si>
  <si>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</si>
  <si>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</si>
  <si>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</si>
  <si>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</si>
  <si>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</si>
  <si>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</si>
  <si>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</si>
  <si>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</si>
  <si>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</si>
  <si>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</si>
  <si>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</si>
  <si>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</si>
  <si>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</si>
  <si>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</si>
  <si>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</si>
  <si>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</si>
  <si>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</si>
  <si>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</si>
  <si>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</si>
  <si>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</si>
  <si>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</si>
  <si>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</si>
  <si>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</si>
  <si>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</si>
  <si>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</si>
  <si>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</si>
  <si>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</si>
  <si>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</si>
  <si>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</si>
  <si>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</si>
  <si>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</si>
  <si>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</si>
  <si>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</si>
  <si>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</si>
  <si>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</si>
  <si>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</si>
  <si>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</si>
  <si>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</si>
  <si>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</si>
  <si>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</si>
  <si>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</si>
  <si>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</si>
  <si>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</si>
  <si>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</si>
  <si>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</si>
  <si>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</si>
  <si>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</si>
  <si>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</si>
  <si>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</si>
  <si>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</si>
  <si>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</si>
  <si>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</si>
  <si>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</si>
  <si>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</si>
  <si>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</si>
  <si>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</si>
  <si>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</si>
  <si>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</si>
  <si>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</si>
  <si>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</si>
  <si>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</si>
  <si>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</si>
  <si>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</si>
  <si>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</si>
  <si>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</si>
  <si>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</si>
  <si>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</si>
  <si>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</si>
  <si>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</si>
  <si>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</si>
  <si>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</si>
  <si>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</si>
  <si>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</si>
  <si>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</si>
  <si>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</si>
  <si>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</si>
  <si>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</si>
  <si>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</si>
  <si>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</si>
  <si>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</si>
  <si>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</si>
  <si>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</si>
  <si>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</si>
  <si>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</si>
  <si>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</si>
  <si>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</si>
  <si>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</si>
  <si>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</si>
  <si>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</si>
  <si>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</si>
  <si>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</si>
  <si>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</si>
  <si>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</si>
  <si>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</si>
  <si>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</si>
  <si>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</si>
  <si>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</si>
  <si>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</si>
  <si>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</si>
  <si>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</si>
  <si>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</si>
  <si>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</si>
  <si>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</si>
  <si>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</si>
  <si>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</si>
  <si>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</si>
  <si>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</si>
  <si>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</si>
  <si>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</si>
  <si>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</si>
  <si>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</si>
  <si>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</si>
  <si>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</si>
  <si>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</si>
  <si>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</si>
  <si>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</si>
  <si>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</si>
  <si>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</si>
  <si>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</si>
  <si>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</si>
  <si>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</si>
  <si>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</si>
  <si>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</si>
  <si>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</si>
  <si>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</si>
  <si>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</si>
  <si>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</si>
  <si>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</si>
  <si>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</si>
  <si>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</si>
  <si>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</si>
  <si>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</si>
  <si>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</si>
  <si>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</si>
  <si>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</si>
  <si>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</si>
  <si>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</si>
  <si>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</si>
  <si>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</si>
  <si>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</si>
  <si>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</si>
  <si>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</si>
  <si>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</si>
  <si>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</si>
  <si>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</si>
  <si>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</si>
  <si>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</si>
  <si>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</si>
  <si>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</si>
  <si>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</si>
  <si>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</si>
  <si>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</si>
  <si>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</si>
  <si>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</si>
  <si>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</si>
  <si>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</si>
  <si>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</si>
  <si>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</si>
  <si>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</si>
  <si>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</si>
  <si>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</si>
  <si>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</si>
  <si>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</si>
  <si>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</si>
  <si>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</si>
  <si>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</si>
  <si>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</si>
  <si>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</si>
  <si>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</si>
  <si>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</si>
  <si>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</si>
  <si>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</si>
  <si>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</si>
  <si>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</si>
  <si>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</si>
  <si>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</si>
  <si>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</si>
  <si>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</si>
  <si>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</si>
  <si>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</si>
  <si>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</si>
  <si>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</si>
  <si>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</si>
  <si>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</si>
  <si>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</si>
  <si>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</si>
  <si>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</si>
  <si>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</si>
  <si>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</si>
  <si>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</si>
  <si>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</si>
  <si>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</si>
  <si>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</si>
  <si>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</si>
  <si>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</si>
  <si>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</si>
  <si>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</si>
  <si>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</si>
  <si>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</si>
  <si>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</si>
  <si>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</si>
  <si>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</si>
  <si>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</si>
  <si>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</si>
  <si>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</si>
  <si>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</si>
  <si>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</si>
  <si>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</si>
  <si>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</si>
  <si>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</si>
  <si>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</si>
  <si>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</si>
  <si>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</si>
  <si>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</si>
  <si>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</si>
  <si>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</si>
  <si>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</si>
  <si>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</si>
  <si>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</si>
  <si>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</si>
  <si>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</si>
  <si>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</si>
  <si>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</si>
  <si>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</si>
  <si>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</si>
  <si>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</si>
  <si>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</si>
  <si>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</si>
  <si>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</si>
  <si>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</si>
  <si>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</si>
  <si>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</si>
  <si>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</si>
  <si>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</si>
  <si>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</si>
  <si>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</si>
  <si>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</si>
  <si>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</si>
  <si>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</si>
  <si>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</si>
  <si>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</si>
  <si>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</si>
  <si>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</si>
  <si>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</si>
  <si>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</si>
  <si>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</si>
  <si>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</si>
  <si>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</si>
  <si>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</si>
  <si>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</si>
  <si>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</si>
  <si>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</si>
  <si>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</si>
  <si>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</si>
  <si>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</si>
  <si>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</si>
  <si>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</si>
  <si>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</si>
  <si>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</si>
  <si>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</si>
  <si>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</si>
  <si>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</si>
  <si>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</si>
  <si>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</si>
  <si>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</si>
  <si>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</si>
  <si>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</si>
  <si>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</si>
  <si>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</si>
  <si>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</si>
  <si>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</si>
  <si>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</si>
  <si>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</si>
  <si>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</si>
  <si>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</si>
  <si>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</si>
  <si>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</si>
  <si>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</si>
  <si>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</si>
  <si>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</si>
  <si>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</si>
  <si>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</si>
  <si>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</si>
  <si>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</si>
  <si>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</si>
  <si>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</si>
  <si>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</si>
  <si>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</si>
  <si>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</si>
  <si>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</si>
  <si>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</si>
  <si>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</si>
  <si>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</si>
  <si>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</si>
  <si>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</si>
  <si>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</si>
  <si>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</si>
  <si>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</si>
  <si>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</si>
  <si>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</si>
  <si>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</si>
  <si>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</si>
  <si>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</si>
  <si>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</si>
  <si>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</si>
  <si>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</si>
  <si>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</si>
  <si>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</si>
  <si>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</si>
  <si>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</si>
  <si>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</si>
  <si>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</si>
  <si>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</si>
  <si>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</si>
  <si>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</si>
  <si>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</si>
  <si>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</si>
  <si>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</si>
  <si>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</si>
  <si>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</si>
  <si>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</si>
  <si>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</si>
  <si>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</si>
  <si>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</si>
  <si>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</si>
  <si>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</si>
  <si>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</si>
  <si>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</si>
  <si>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</si>
  <si>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</si>
  <si>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</si>
  <si>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</si>
  <si>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</si>
  <si>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</si>
  <si>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</si>
  <si>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</si>
  <si>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</si>
  <si>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</si>
  <si>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</si>
  <si>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</si>
  <si>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</si>
  <si>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</si>
  <si>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</si>
  <si>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</si>
  <si>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</si>
  <si>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</si>
  <si>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</si>
  <si>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</si>
  <si>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</si>
  <si>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</si>
  <si>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</si>
  <si>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</si>
  <si>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</si>
  <si>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</si>
  <si>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</si>
  <si>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</si>
  <si>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</si>
  <si>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</si>
  <si>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</si>
  <si>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</si>
  <si>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</si>
  <si>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</si>
  <si>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</si>
  <si>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</si>
  <si>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</si>
  <si>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</si>
  <si>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</si>
  <si>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</si>
  <si>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</si>
  <si>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</si>
  <si>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</si>
  <si>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</si>
  <si>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</si>
  <si>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</si>
  <si>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</si>
  <si>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</si>
  <si>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</si>
  <si>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</si>
  <si>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</si>
  <si>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</si>
  <si>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</si>
  <si>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</si>
  <si>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</si>
  <si>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</si>
  <si>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</si>
  <si>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</si>
  <si>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</si>
  <si>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</si>
  <si>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</si>
  <si>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</si>
  <si>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</si>
  <si>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</si>
  <si>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</si>
  <si>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</si>
  <si>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</si>
  <si>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</si>
  <si>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</si>
  <si>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</si>
  <si>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</si>
  <si>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</si>
  <si>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</si>
  <si>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</si>
  <si>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</si>
  <si>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</si>
  <si>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</si>
  <si>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</si>
  <si>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</si>
  <si>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</si>
  <si>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</si>
  <si>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</si>
  <si>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</si>
  <si>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</si>
  <si>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</si>
  <si>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</si>
  <si>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</si>
  <si>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</si>
  <si>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</si>
  <si>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</si>
  <si>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</si>
  <si>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</si>
  <si>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</si>
  <si>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</si>
  <si>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</si>
  <si>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</si>
  <si>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</si>
  <si>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</si>
  <si>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</si>
  <si>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</si>
  <si>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</si>
  <si>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</si>
  <si>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</si>
  <si>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</si>
  <si>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</si>
  <si>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</si>
  <si>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</si>
  <si>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</si>
  <si>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</si>
  <si>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</si>
  <si>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</si>
  <si>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</si>
  <si>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</si>
  <si>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</si>
  <si>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</si>
  <si>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</si>
  <si>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</si>
  <si>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</si>
  <si>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</si>
  <si>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</si>
  <si>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</si>
  <si>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</si>
  <si>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</si>
  <si>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</si>
  <si>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</si>
  <si>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</si>
  <si>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</si>
  <si>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</si>
  <si>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</si>
  <si>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</si>
  <si>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</si>
  <si>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</si>
  <si>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</si>
  <si>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</si>
  <si>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</si>
  <si>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</si>
  <si>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</si>
  <si>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</si>
  <si>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</si>
  <si>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</si>
  <si>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</si>
  <si>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</si>
  <si>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</si>
  <si>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</si>
  <si>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</si>
  <si>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</si>
  <si>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</si>
  <si>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</si>
  <si>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</si>
  <si>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</si>
  <si>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</si>
  <si>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</si>
  <si>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</si>
  <si>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</si>
  <si>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</si>
  <si>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</si>
  <si>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</si>
  <si>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</si>
  <si>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</si>
  <si>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</si>
  <si>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</si>
  <si>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</si>
  <si>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</si>
  <si>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</si>
  <si>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</si>
  <si>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</si>
  <si>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</si>
  <si>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</si>
  <si>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</si>
  <si>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</si>
  <si>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</si>
  <si>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</si>
  <si>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</si>
  <si>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</si>
  <si>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</si>
  <si>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</si>
  <si>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</si>
  <si>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</si>
  <si>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</si>
  <si>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</si>
  <si>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</si>
  <si>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</si>
  <si>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</si>
  <si>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</si>
  <si>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</si>
  <si>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</si>
  <si>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</si>
  <si>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</si>
  <si>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</si>
  <si>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</si>
  <si>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</si>
  <si>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</si>
  <si>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</si>
  <si>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</si>
  <si>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</si>
  <si>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</si>
  <si>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</si>
  <si>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</si>
  <si>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</si>
  <si>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</si>
  <si>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</si>
  <si>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</si>
  <si>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</si>
  <si>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</si>
  <si>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</si>
  <si>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</si>
  <si>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</si>
  <si>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</si>
  <si>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</si>
  <si>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</si>
  <si>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</si>
  <si>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</si>
  <si>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</si>
  <si>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</si>
  <si>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</si>
  <si>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</si>
  <si>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</si>
  <si>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</si>
  <si>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</si>
  <si>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</si>
  <si>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</si>
  <si>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</si>
  <si>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</si>
  <si>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</si>
  <si>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</si>
  <si>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</si>
  <si>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</si>
  <si>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</si>
  <si>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</si>
  <si>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</si>
  <si>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</si>
  <si>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</si>
  <si>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</si>
  <si>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</si>
  <si>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</si>
  <si>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</si>
  <si>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</si>
  <si>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</si>
  <si>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</si>
  <si>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</si>
  <si>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</si>
  <si>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</si>
  <si>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</si>
  <si>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</si>
  <si>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</si>
  <si>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</si>
  <si>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</si>
  <si>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</si>
  <si>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</si>
  <si>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</si>
  <si>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</si>
  <si>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</si>
  <si>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</si>
  <si>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</si>
  <si>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</si>
  <si>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</si>
  <si>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</si>
  <si>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</si>
  <si>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</si>
  <si>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</si>
  <si>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</si>
  <si>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</si>
  <si>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</si>
  <si>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</si>
  <si>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</si>
  <si>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</si>
  <si>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</si>
  <si>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</si>
  <si>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</si>
  <si>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</si>
  <si>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</si>
  <si>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</si>
  <si>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</si>
  <si>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</si>
  <si>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</si>
  <si>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</si>
  <si>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</si>
  <si>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</si>
  <si>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</si>
  <si>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</si>
  <si>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</si>
  <si>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</si>
  <si>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</si>
  <si>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</si>
  <si>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</si>
  <si>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</si>
  <si>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</si>
  <si>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</si>
  <si>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</si>
  <si>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</si>
  <si>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</si>
  <si>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</si>
  <si>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</si>
  <si>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</si>
  <si>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</si>
  <si>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</si>
  <si>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</si>
  <si>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</si>
  <si>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</si>
  <si>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</si>
  <si>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</si>
  <si>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</si>
  <si>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</si>
  <si>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</si>
  <si>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</si>
  <si>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</si>
  <si>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</si>
  <si>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</si>
  <si>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</si>
  <si>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</si>
  <si>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</si>
  <si>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</si>
  <si>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</si>
  <si>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</si>
  <si>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</si>
  <si>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</si>
  <si>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</si>
  <si>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</si>
  <si>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</si>
  <si>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</si>
  <si>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</si>
  <si>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</si>
  <si>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</si>
  <si>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</si>
  <si>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</si>
  <si>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</si>
  <si>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</si>
  <si>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</si>
  <si>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</si>
  <si>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</si>
  <si>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</si>
  <si>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</si>
  <si>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</si>
  <si>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</si>
  <si>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</si>
  <si>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</si>
  <si>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</si>
  <si>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</si>
  <si>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</si>
  <si>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</si>
  <si>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</si>
  <si>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</si>
  <si>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</si>
  <si>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</si>
  <si>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</si>
  <si>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</si>
  <si>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</si>
  <si>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</si>
  <si>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</si>
  <si>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</si>
  <si>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</si>
  <si>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</si>
  <si>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</si>
  <si>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</si>
  <si>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</si>
  <si>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</si>
  <si>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</si>
  <si>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</si>
  <si>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</si>
  <si>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</si>
  <si>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</si>
  <si>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</si>
  <si>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</si>
  <si>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</si>
  <si>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</si>
  <si>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</si>
  <si>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</si>
  <si>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</si>
  <si>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</si>
  <si>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</si>
  <si>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</si>
  <si>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</si>
  <si>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</si>
  <si>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</si>
  <si>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</si>
  <si>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</si>
  <si>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</si>
  <si>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</si>
  <si>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</si>
  <si>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</si>
  <si>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</si>
  <si>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</si>
  <si>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</si>
  <si>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</si>
  <si>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</si>
  <si>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</si>
  <si>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</si>
  <si>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</si>
  <si>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</si>
  <si>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</si>
  <si>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</si>
  <si>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</si>
  <si>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</si>
  <si>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</si>
  <si>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</si>
  <si>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</si>
  <si>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</si>
  <si>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</si>
  <si>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</si>
  <si>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</si>
  <si>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</si>
  <si>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</si>
  <si>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</si>
  <si>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</si>
  <si>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</si>
  <si>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</si>
  <si>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</si>
  <si>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</si>
  <si>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</si>
  <si>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</si>
  <si>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</si>
  <si>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</si>
  <si>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</si>
  <si>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</si>
  <si>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</si>
  <si>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</si>
  <si>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</si>
  <si>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</si>
  <si>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</si>
  <si>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</si>
  <si>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</si>
  <si>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</si>
  <si>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</si>
  <si>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</si>
  <si>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</si>
  <si>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</si>
  <si>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</si>
  <si>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</si>
  <si>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</si>
  <si>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</si>
  <si>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</si>
  <si>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</si>
  <si>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</si>
  <si>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</si>
  <si>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</si>
  <si>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</si>
  <si>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</si>
  <si>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</si>
  <si>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</si>
  <si>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</si>
  <si>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</si>
  <si>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</si>
  <si>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</si>
  <si>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</si>
  <si>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</si>
  <si>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</si>
  <si>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</si>
  <si>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</si>
  <si>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</si>
  <si>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</si>
  <si>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</si>
  <si>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</si>
  <si>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</si>
  <si>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</si>
  <si>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</si>
  <si>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</si>
  <si>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</si>
  <si>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</si>
  <si>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</si>
  <si>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</si>
  <si>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</si>
  <si>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</si>
  <si>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</si>
  <si>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</si>
  <si>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</si>
  <si>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</si>
  <si>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</si>
  <si>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</si>
  <si>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</si>
  <si>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</si>
  <si>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</si>
  <si>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</si>
  <si>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</si>
  <si>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</si>
  <si>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</si>
  <si>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</si>
  <si>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</si>
  <si>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</si>
  <si>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</si>
  <si>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</si>
  <si>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</si>
  <si>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</si>
  <si>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</si>
  <si>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</si>
  <si>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</si>
  <si>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</si>
  <si>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</si>
  <si>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</si>
  <si>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</si>
  <si>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</si>
  <si>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</si>
  <si>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</si>
  <si>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</si>
  <si>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</si>
  <si>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</si>
  <si>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</si>
  <si>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</si>
  <si>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</si>
  <si>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</si>
  <si>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</si>
  <si>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</si>
  <si>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</si>
  <si>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</si>
  <si>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</si>
  <si>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</si>
  <si>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</si>
  <si>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</si>
  <si>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</si>
  <si>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</si>
  <si>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</si>
  <si>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</si>
  <si>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</si>
  <si>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</si>
  <si>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</si>
  <si>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</si>
  <si>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</si>
  <si>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</si>
  <si>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</si>
  <si>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</si>
  <si>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</si>
  <si>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</si>
  <si>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</si>
  <si>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</si>
  <si>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</si>
  <si>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</si>
  <si>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</si>
  <si>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</si>
  <si>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</si>
  <si>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</si>
  <si>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</si>
  <si>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</si>
  <si>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</si>
  <si>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</si>
  <si>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</si>
  <si>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</si>
  <si>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</si>
  <si>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</si>
  <si>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</si>
  <si>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</si>
  <si>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</si>
  <si>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</si>
  <si>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</si>
  <si>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</si>
  <si>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</si>
  <si>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</si>
  <si>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</si>
  <si>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</si>
  <si>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</si>
  <si>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</si>
  <si>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</si>
  <si>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</si>
  <si>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</si>
  <si>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</si>
  <si>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</si>
  <si>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</si>
  <si>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</si>
  <si>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</si>
  <si>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</si>
  <si>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</si>
  <si>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</si>
  <si>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</si>
  <si>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</si>
  <si>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</si>
  <si>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</si>
  <si>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</si>
  <si>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</si>
  <si>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</si>
  <si>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</si>
  <si>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</si>
  <si>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</si>
  <si>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</si>
  <si>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</si>
  <si>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</si>
  <si>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</si>
  <si>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</si>
  <si>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</si>
  <si>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</si>
  <si>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</si>
  <si>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</si>
  <si>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</si>
  <si>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</si>
  <si>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</si>
  <si>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</si>
  <si>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</si>
  <si>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</si>
  <si>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</si>
  <si>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</si>
  <si>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</si>
  <si>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</si>
  <si>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</si>
  <si>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</si>
  <si>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</si>
  <si>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</si>
  <si>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</si>
  <si>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</si>
  <si>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</si>
  <si>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</si>
  <si>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</si>
  <si>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</si>
  <si>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</si>
  <si>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</si>
  <si>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</si>
  <si>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</si>
  <si>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</si>
  <si>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</si>
  <si>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</si>
  <si>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</si>
  <si>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</si>
  <si>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</si>
  <si>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</si>
  <si>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</si>
  <si>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</si>
  <si>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</si>
  <si>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</si>
  <si>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</si>
  <si>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</si>
  <si>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</si>
  <si>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</si>
  <si>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</si>
  <si>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</si>
  <si>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</si>
  <si>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</si>
  <si>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</si>
  <si>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</si>
  <si>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</si>
  <si>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</si>
  <si>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</si>
  <si>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</si>
  <si>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</si>
  <si>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</si>
  <si>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</si>
  <si>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</si>
  <si>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</si>
  <si>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</si>
  <si>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</si>
  <si>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</si>
  <si>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</si>
  <si>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</si>
  <si>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</si>
  <si>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</si>
  <si>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</si>
  <si>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</si>
  <si>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</si>
  <si>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</si>
  <si>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</si>
  <si>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</si>
  <si>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</si>
  <si>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</si>
  <si>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</si>
  <si>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</si>
  <si>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</si>
  <si>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</si>
  <si>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</si>
  <si>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</si>
  <si>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</si>
  <si>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</si>
  <si>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</si>
  <si>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</si>
  <si>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</si>
  <si>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</si>
  <si>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</si>
  <si>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</si>
  <si>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</si>
  <si>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</si>
  <si>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</si>
  <si>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</si>
  <si>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</si>
  <si>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</si>
  <si>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</si>
  <si>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</si>
  <si>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</si>
  <si>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</si>
  <si>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</si>
  <si>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</si>
  <si>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</si>
  <si>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</si>
  <si>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</si>
  <si>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</si>
  <si>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</si>
  <si>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</si>
  <si>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</si>
  <si>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</si>
  <si>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</si>
  <si>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</si>
  <si>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</si>
  <si>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</si>
  <si>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</si>
  <si>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</si>
  <si>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</si>
  <si>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</si>
  <si>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</si>
  <si>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</si>
  <si>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</si>
  <si>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</si>
  <si>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</si>
  <si>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</si>
  <si>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</si>
  <si>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</si>
  <si>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</si>
  <si>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</si>
  <si>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</si>
  <si>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</si>
  <si>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</si>
  <si>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</si>
  <si>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</si>
  <si>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</si>
  <si>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</si>
  <si>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</si>
  <si>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</si>
  <si>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</si>
  <si>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</si>
  <si>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</si>
  <si>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</si>
  <si>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</si>
  <si>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</si>
  <si>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</si>
  <si>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</si>
  <si>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</si>
  <si>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</si>
  <si>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</si>
  <si>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</si>
  <si>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</si>
  <si>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</si>
  <si>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</si>
  <si>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</si>
  <si>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</si>
  <si>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</si>
  <si>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</si>
  <si>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</si>
  <si>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</si>
  <si>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</si>
  <si>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</si>
  <si>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</si>
  <si>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</si>
  <si>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</si>
  <si>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</si>
  <si>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</si>
  <si>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</si>
  <si>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</si>
  <si>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</si>
  <si>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</si>
  <si>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</si>
  <si>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</si>
  <si>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</si>
  <si>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</si>
  <si>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</si>
  <si>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</si>
  <si>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</si>
  <si>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</si>
  <si>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</si>
  <si>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</si>
  <si>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</si>
  <si>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</si>
  <si>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</si>
  <si>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</si>
  <si>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</si>
  <si>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</si>
  <si>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</si>
  <si>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</si>
  <si>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</si>
  <si>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</si>
  <si>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</si>
  <si>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</si>
  <si>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</si>
  <si>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</si>
  <si>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</si>
  <si>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</si>
  <si>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</si>
  <si>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</si>
  <si>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</si>
  <si>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</si>
  <si>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</si>
  <si>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</si>
  <si>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</si>
  <si>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</si>
  <si>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</si>
  <si>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</si>
  <si>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</si>
  <si>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</si>
  <si>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</si>
  <si>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</si>
  <si>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</si>
  <si>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</si>
  <si>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</si>
  <si>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</si>
  <si>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</si>
  <si>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</si>
  <si>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</si>
  <si>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</si>
  <si>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</si>
  <si>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</si>
  <si>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</si>
  <si>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</si>
  <si>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</si>
  <si>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</si>
  <si>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</si>
  <si>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</si>
  <si>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</si>
  <si>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</si>
  <si>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</si>
  <si>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</si>
  <si>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</si>
  <si>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</si>
  <si>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</si>
  <si>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</si>
  <si>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</si>
  <si>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</si>
  <si>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</si>
  <si>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</si>
  <si>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</si>
  <si>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</si>
  <si>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</si>
  <si>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</si>
  <si>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</si>
  <si>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</si>
  <si>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</si>
  <si>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</si>
  <si>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</si>
  <si>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</si>
  <si>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</si>
  <si>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</si>
  <si>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</si>
  <si>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</si>
  <si>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</si>
  <si>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</si>
  <si>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</si>
  <si>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</si>
  <si>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</si>
  <si>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</si>
  <si>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</si>
  <si>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</si>
  <si>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</si>
  <si>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</si>
  <si>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</si>
  <si>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</si>
  <si>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</si>
  <si>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</si>
  <si>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</si>
  <si>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</si>
  <si>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</si>
  <si>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</si>
  <si>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</si>
  <si>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</si>
  <si>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</si>
  <si>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</si>
  <si>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</si>
  <si>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</si>
  <si>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</si>
  <si>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</si>
  <si>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</si>
  <si>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</si>
  <si>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</si>
  <si>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</si>
  <si>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</si>
  <si>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</si>
  <si>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</si>
  <si>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</si>
  <si>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</si>
  <si>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</si>
  <si>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</si>
  <si>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</si>
  <si>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</si>
  <si>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</si>
  <si>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</si>
  <si>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</si>
  <si>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</si>
  <si>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</si>
  <si>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</si>
  <si>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</si>
  <si>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</si>
  <si>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</si>
  <si>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</si>
  <si>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</si>
  <si>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</si>
  <si>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</si>
  <si>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</si>
  <si>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</si>
  <si>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</si>
  <si>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</si>
  <si>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</si>
  <si>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</si>
  <si>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</si>
  <si>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</si>
  <si>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</si>
  <si>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</si>
  <si>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</si>
  <si>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</si>
  <si>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</si>
  <si>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</si>
  <si>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</si>
  <si>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</si>
  <si>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</si>
  <si>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</si>
  <si>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</si>
  <si>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</si>
  <si>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</si>
  <si>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</si>
  <si>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</si>
  <si>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</si>
  <si>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</si>
  <si>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</si>
  <si>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</si>
  <si>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</si>
  <si>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</si>
  <si>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</si>
  <si>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</si>
  <si>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</si>
  <si>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</si>
  <si>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</si>
  <si>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</si>
  <si>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</si>
  <si>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</si>
  <si>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</si>
  <si>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</si>
  <si>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</si>
  <si>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</si>
  <si>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</si>
  <si>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</si>
  <si>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</si>
  <si>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</si>
  <si>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</si>
  <si>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</si>
  <si>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</si>
  <si>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</si>
  <si>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</si>
  <si>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</si>
  <si>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</si>
  <si>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</si>
  <si>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</si>
  <si>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</si>
  <si>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</si>
  <si>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</si>
  <si>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</si>
  <si>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</si>
  <si>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</si>
  <si>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</si>
  <si>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</si>
  <si>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</si>
  <si>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</si>
  <si>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</si>
  <si>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</si>
  <si>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</si>
  <si>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</si>
  <si>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</si>
  <si>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</si>
  <si>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</si>
  <si>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</si>
  <si>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</si>
  <si>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</si>
  <si>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</si>
  <si>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</si>
  <si>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</si>
  <si>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</si>
  <si>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</si>
  <si>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</si>
  <si>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</si>
  <si>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</si>
  <si>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</si>
  <si>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</si>
  <si>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</si>
  <si>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</si>
  <si>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</si>
  <si>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</si>
  <si>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</si>
  <si>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</si>
  <si>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</si>
  <si>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</si>
  <si>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</si>
  <si>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</si>
  <si>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</si>
  <si>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</si>
  <si>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</si>
  <si>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</si>
  <si>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</si>
  <si>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</si>
  <si>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</si>
  <si>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</si>
  <si>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</si>
  <si>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</si>
  <si>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</si>
  <si>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</si>
  <si>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</si>
  <si>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</si>
  <si>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</si>
  <si>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</si>
  <si>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</si>
  <si>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</si>
  <si>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</si>
  <si>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</si>
  <si>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</si>
  <si>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</si>
  <si>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</si>
  <si>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</si>
  <si>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</si>
  <si>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</si>
  <si>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</si>
  <si>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</si>
  <si>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</si>
  <si>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</si>
  <si>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</si>
  <si>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</si>
  <si>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</si>
  <si>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</si>
  <si>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</si>
  <si>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</si>
  <si>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</si>
  <si>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</si>
  <si>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</si>
  <si>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</si>
  <si>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</si>
  <si>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</si>
  <si>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</si>
  <si>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</si>
  <si>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</si>
  <si>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</si>
  <si>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</si>
  <si>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</si>
  <si>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</si>
  <si>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</si>
  <si>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</si>
  <si>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</si>
  <si>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</si>
  <si>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</si>
  <si>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</si>
  <si>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</si>
  <si>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</si>
  <si>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</si>
  <si>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</si>
  <si>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</si>
  <si>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</si>
  <si>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</si>
  <si>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</si>
  <si>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</si>
  <si>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</si>
  <si>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</si>
  <si>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</si>
  <si>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</si>
  <si>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</si>
  <si>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</si>
  <si>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</si>
  <si>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</si>
  <si>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</si>
  <si>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</si>
  <si>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</si>
  <si>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</si>
  <si>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</si>
  <si>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</si>
  <si>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</si>
  <si>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</si>
  <si>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</si>
  <si>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</si>
  <si>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</si>
  <si>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</si>
  <si>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</si>
  <si>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</si>
  <si>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</si>
  <si>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</si>
  <si>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</si>
  <si>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</si>
  <si>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</si>
  <si>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</si>
  <si>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</si>
  <si>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</si>
  <si>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</si>
  <si>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</si>
  <si>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</si>
  <si>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</si>
  <si>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</si>
  <si>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</si>
  <si>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</si>
  <si>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</si>
  <si>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</si>
  <si>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</si>
  <si>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</si>
  <si>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</si>
  <si>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</si>
  <si>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</si>
  <si>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</si>
  <si>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</si>
  <si>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</si>
  <si>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</si>
  <si>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</si>
  <si>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</si>
  <si>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</si>
  <si>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</si>
  <si>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</si>
  <si>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</si>
  <si>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</si>
  <si>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</si>
  <si>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</si>
  <si>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</si>
  <si>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</si>
  <si>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</si>
  <si>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</si>
  <si>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</si>
  <si>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</si>
  <si>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</si>
  <si>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</si>
  <si>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</si>
  <si>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</si>
  <si>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</si>
  <si>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</si>
  <si>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</si>
  <si>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</si>
  <si>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</si>
  <si>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</si>
  <si>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</si>
  <si>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</si>
  <si>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</si>
  <si>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</si>
  <si>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</si>
  <si>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</si>
  <si>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</si>
  <si>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</si>
  <si>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</si>
  <si>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</si>
  <si>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</si>
  <si>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</si>
  <si>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</si>
  <si>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</si>
  <si>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</si>
  <si>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</si>
  <si>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</si>
  <si>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</si>
  <si>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</si>
  <si>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</si>
  <si>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</si>
  <si>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</si>
  <si>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</si>
  <si>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</si>
  <si>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</si>
  <si>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</si>
  <si>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</si>
  <si>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</si>
  <si>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</si>
  <si>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</si>
  <si>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</si>
  <si>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</si>
  <si>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</si>
  <si>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</si>
  <si>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</si>
  <si>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</si>
  <si>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</si>
  <si>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</si>
  <si>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</si>
  <si>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</si>
  <si>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</si>
  <si>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</si>
  <si>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</si>
  <si>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</si>
  <si>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</si>
  <si>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</si>
  <si>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</si>
  <si>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</si>
  <si>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</si>
  <si>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</si>
  <si>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</si>
  <si>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</si>
  <si>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</si>
  <si>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</si>
  <si>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</si>
  <si>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</si>
  <si>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</si>
  <si>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</si>
  <si>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</si>
  <si>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</si>
  <si>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</si>
  <si>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</si>
  <si>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</si>
  <si>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</si>
  <si>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</si>
  <si>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</si>
  <si>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</si>
  <si>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</si>
  <si>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</si>
  <si>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</si>
  <si>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</si>
  <si>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</si>
  <si>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</si>
  <si>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</si>
  <si>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</si>
  <si>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</si>
  <si>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</si>
  <si>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</si>
  <si>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</si>
  <si>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</si>
  <si>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</si>
  <si>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</si>
  <si>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</si>
  <si>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</si>
  <si>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</si>
  <si>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</si>
  <si>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</si>
  <si>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</si>
  <si>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</si>
  <si>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</si>
  <si>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</si>
  <si>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</si>
  <si>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</si>
  <si>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</si>
  <si>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</si>
  <si>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</si>
  <si>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</si>
  <si>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</si>
  <si>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</si>
  <si>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</si>
  <si>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</si>
  <si>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</si>
  <si>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</si>
  <si>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</si>
  <si>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</si>
  <si>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</si>
  <si>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</si>
  <si>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</si>
  <si>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</si>
  <si>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</si>
  <si>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</si>
  <si>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</si>
  <si>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</si>
  <si>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</si>
  <si>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</si>
  <si>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</si>
  <si>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</si>
  <si>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</si>
  <si>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</si>
  <si>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</si>
  <si>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</si>
  <si>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</si>
  <si>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</si>
  <si>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</si>
  <si>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</si>
  <si>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</si>
  <si>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</si>
  <si>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</si>
  <si>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</si>
  <si>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</si>
  <si>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</si>
  <si>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</si>
  <si>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</si>
  <si>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</si>
  <si>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</si>
  <si>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</si>
  <si>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</si>
  <si>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</si>
  <si>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</si>
  <si>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</si>
  <si>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</si>
  <si>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</si>
  <si>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</si>
  <si>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</si>
  <si>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</si>
  <si>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</si>
  <si>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</si>
  <si>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</si>
  <si>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</si>
  <si>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</si>
  <si>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</si>
  <si>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</si>
  <si>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</si>
  <si>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</si>
  <si>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</si>
  <si>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</si>
  <si>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</si>
  <si>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</si>
  <si>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</si>
  <si>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</si>
  <si>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</si>
  <si>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</si>
  <si>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</si>
  <si>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</si>
  <si>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</si>
  <si>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</si>
  <si>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</si>
  <si>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</si>
  <si>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</si>
  <si>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</si>
  <si>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</si>
  <si>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</si>
  <si>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</si>
  <si>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</si>
  <si>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</si>
  <si>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</si>
  <si>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</si>
  <si>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</si>
  <si>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</si>
  <si>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</si>
  <si>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</si>
  <si>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</si>
  <si>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</si>
  <si>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</si>
  <si>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</si>
  <si>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</si>
  <si>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</si>
  <si>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</si>
  <si>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</si>
  <si>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</si>
  <si>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</si>
  <si>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</si>
  <si>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</si>
  <si>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</si>
  <si>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</si>
  <si>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</si>
  <si>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</si>
  <si>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</si>
  <si>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</si>
  <si>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</si>
  <si>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</si>
  <si>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</si>
  <si>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</si>
  <si>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</si>
  <si>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</si>
  <si>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</si>
  <si>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</si>
  <si>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</si>
  <si>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</si>
  <si>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</si>
  <si>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</si>
  <si>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</si>
  <si>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</si>
  <si>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</si>
  <si>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</si>
  <si>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</si>
  <si>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</si>
  <si>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</si>
  <si>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</si>
  <si>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</si>
  <si>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</si>
  <si>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</si>
  <si>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</si>
  <si>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</si>
  <si>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</si>
  <si>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</si>
  <si>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</si>
  <si>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</si>
  <si>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</si>
  <si>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</si>
  <si>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</si>
  <si>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</si>
  <si>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</si>
  <si>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</si>
  <si>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</si>
  <si>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</si>
  <si>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</si>
  <si>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</si>
  <si>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</si>
  <si>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</si>
  <si>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</si>
  <si>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</si>
  <si>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</si>
  <si>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</si>
  <si>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</si>
  <si>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</si>
  <si>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</si>
  <si>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</si>
  <si>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</si>
  <si>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</si>
  <si>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</si>
  <si>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</si>
  <si>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</si>
  <si>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</si>
  <si>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</si>
  <si>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</si>
  <si>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</si>
  <si>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</si>
  <si>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</si>
  <si>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</si>
  <si>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</si>
  <si>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</si>
  <si>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</si>
  <si>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</si>
  <si>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</si>
  <si>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</si>
  <si>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</si>
  <si>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</si>
  <si>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</si>
  <si>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</si>
  <si>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</si>
  <si>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</si>
  <si>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</si>
  <si>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</si>
  <si>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</si>
  <si>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</si>
  <si>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</si>
  <si>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</si>
  <si>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</si>
  <si>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</si>
  <si>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</si>
  <si>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</si>
  <si>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</si>
  <si>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</si>
  <si>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</si>
  <si>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</si>
  <si>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</si>
  <si>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</si>
  <si>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</si>
  <si>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</si>
  <si>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</si>
  <si>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</si>
  <si>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</si>
  <si>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</si>
  <si>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</si>
  <si>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</si>
  <si>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</si>
  <si>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</si>
  <si>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</si>
  <si>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</si>
  <si>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</si>
  <si>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</si>
  <si>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</si>
  <si>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</si>
  <si>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</si>
  <si>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</si>
  <si>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</si>
  <si>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</si>
  <si>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</si>
  <si>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</si>
  <si>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</si>
  <si>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</si>
  <si>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</si>
  <si>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</si>
  <si>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</si>
  <si>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</si>
  <si>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</si>
  <si>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</si>
  <si>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</si>
  <si>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</si>
  <si>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</si>
  <si>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</si>
  <si>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</si>
  <si>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</si>
  <si>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</si>
  <si>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</si>
  <si>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</si>
  <si>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</si>
  <si>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</si>
  <si>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</si>
  <si>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</si>
  <si>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</si>
  <si>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</si>
  <si>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</si>
  <si>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</si>
  <si>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</si>
  <si>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</si>
  <si>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</si>
  <si>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</si>
  <si>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</si>
  <si>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</si>
  <si>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</si>
  <si>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</si>
  <si>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</si>
  <si>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</si>
  <si>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</si>
  <si>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</si>
  <si>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</si>
  <si>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</si>
  <si>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</si>
  <si>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</si>
  <si>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</si>
  <si>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</si>
  <si>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</si>
  <si>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</si>
  <si>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</si>
  <si>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</si>
  <si>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</si>
  <si>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</si>
  <si>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</si>
  <si>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</si>
  <si>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</si>
  <si>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</si>
  <si>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</si>
  <si>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</si>
  <si>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</si>
  <si>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</si>
  <si>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</si>
  <si>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</si>
  <si>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</si>
  <si>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</si>
  <si>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</si>
  <si>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</si>
  <si>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</si>
  <si>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</si>
  <si>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</si>
  <si>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</si>
  <si>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</si>
  <si>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</si>
  <si>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</si>
  <si>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</si>
  <si>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</si>
  <si>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</si>
  <si>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</si>
  <si>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</si>
  <si>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</si>
  <si>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</si>
  <si>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</si>
  <si>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</si>
  <si>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</si>
  <si>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</si>
  <si>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</si>
  <si>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</si>
  <si>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</si>
  <si>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</si>
  <si>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</si>
  <si>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</si>
  <si>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</si>
  <si>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</si>
  <si>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</si>
  <si>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</si>
  <si>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</si>
  <si>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</si>
  <si>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</si>
  <si>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</si>
  <si>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</si>
  <si>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</si>
  <si>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</si>
  <si>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</si>
  <si>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</si>
  <si>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</si>
  <si>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</si>
  <si>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</si>
  <si>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</si>
  <si>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</si>
  <si>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</si>
  <si>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</si>
  <si>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</si>
  <si>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</si>
  <si>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</si>
  <si>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</si>
  <si>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</si>
  <si>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</si>
  <si>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</si>
  <si>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</si>
  <si>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</si>
  <si>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</si>
  <si>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</si>
  <si>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</si>
  <si>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</si>
  <si>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</si>
  <si>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</si>
  <si>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</si>
  <si>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</si>
  <si>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</si>
  <si>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</si>
  <si>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</si>
  <si>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</si>
  <si>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</si>
  <si>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</si>
  <si>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</si>
  <si>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</si>
  <si>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</si>
  <si>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</si>
  <si>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</si>
  <si>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</si>
  <si>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</si>
  <si>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</si>
  <si>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</si>
  <si>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</si>
  <si>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</si>
  <si>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</si>
  <si>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</si>
  <si>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</si>
  <si>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</si>
  <si>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</si>
  <si>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</si>
  <si>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</si>
  <si>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</si>
  <si>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</si>
  <si>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</si>
  <si>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</si>
  <si>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</si>
  <si>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</si>
  <si>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</si>
  <si>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</si>
  <si>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</si>
  <si>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</si>
  <si>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</si>
  <si>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</si>
  <si>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</si>
  <si>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</si>
  <si>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</si>
  <si>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</si>
  <si>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</si>
  <si>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</si>
  <si>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</si>
  <si>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</si>
  <si>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</si>
  <si>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</si>
  <si>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</si>
  <si>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</si>
  <si>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</si>
  <si>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</si>
  <si>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</si>
  <si>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</si>
  <si>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</si>
  <si>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</si>
  <si>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</si>
  <si>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</si>
  <si>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</si>
  <si>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</si>
  <si>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</si>
  <si>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</si>
  <si>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</si>
  <si>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</si>
  <si>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</si>
  <si>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</si>
  <si>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</si>
  <si>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</si>
  <si>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</si>
  <si>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</si>
  <si>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</si>
  <si>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</si>
  <si>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</si>
  <si>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</si>
  <si>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</si>
  <si>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</si>
  <si>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</si>
  <si>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</si>
  <si>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</si>
  <si>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</si>
  <si>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</si>
  <si>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</si>
  <si>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</si>
  <si>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</si>
  <si>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</si>
  <si>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</si>
  <si>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</si>
  <si>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</si>
  <si>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</si>
  <si>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</si>
  <si>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</si>
  <si>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</si>
  <si>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</si>
  <si>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</si>
  <si>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</si>
  <si>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</si>
  <si>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</si>
  <si>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</si>
  <si>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</si>
  <si>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</si>
  <si>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</si>
  <si>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</si>
  <si>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</si>
  <si>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</si>
  <si>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</si>
  <si>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</si>
  <si>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</si>
  <si>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</si>
  <si>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</si>
  <si>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</si>
  <si>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</si>
  <si>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</si>
  <si>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</si>
  <si>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</si>
  <si>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</si>
  <si>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</si>
  <si>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</si>
  <si>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</si>
  <si>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</si>
  <si>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</si>
  <si>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</si>
  <si>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</si>
  <si>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</si>
  <si>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</si>
  <si>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</si>
  <si>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</si>
  <si>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</si>
  <si>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</si>
  <si>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</si>
  <si>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</si>
  <si>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</si>
  <si>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</si>
  <si>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</si>
  <si>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</si>
  <si>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</si>
  <si>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</si>
  <si>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</si>
  <si>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</si>
  <si>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</si>
  <si>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</si>
  <si>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</si>
  <si>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</si>
  <si>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</si>
  <si>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</si>
  <si>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</si>
  <si>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</si>
  <si>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</si>
  <si>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</si>
  <si>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</si>
  <si>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</si>
  <si>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</si>
  <si>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</si>
  <si>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</si>
  <si>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</si>
  <si>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</si>
  <si>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</si>
  <si>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</si>
  <si>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</si>
  <si>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</si>
  <si>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</si>
  <si>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</si>
  <si>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</si>
  <si>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</si>
  <si>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</si>
  <si>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</si>
  <si>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</si>
  <si>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</si>
  <si>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</si>
  <si>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</si>
  <si>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</si>
  <si>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</si>
  <si>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</si>
  <si>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</si>
  <si>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</si>
  <si>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</si>
  <si>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</si>
  <si>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</si>
  <si>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</si>
  <si>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</si>
  <si>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</si>
  <si>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</si>
  <si>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</si>
  <si>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</si>
  <si>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</si>
  <si>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</si>
  <si>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</si>
  <si>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</si>
  <si>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</si>
  <si>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</si>
  <si>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</si>
  <si>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</si>
  <si>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</si>
  <si>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</si>
  <si>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</si>
  <si>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</si>
  <si>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</si>
  <si>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</si>
  <si>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</si>
  <si>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</si>
  <si>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</si>
  <si>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</si>
  <si>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</si>
  <si>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</si>
  <si>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</si>
  <si>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</si>
  <si>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</si>
  <si>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</si>
  <si>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</si>
  <si>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</si>
  <si>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</si>
  <si>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</si>
  <si>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</si>
  <si>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</si>
  <si>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</si>
  <si>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</si>
  <si>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</si>
  <si>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</si>
  <si>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</si>
  <si>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</si>
  <si>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</si>
  <si>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</si>
  <si>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</si>
  <si>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</si>
  <si>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</si>
  <si>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</si>
  <si>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</si>
  <si>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</si>
  <si>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</si>
  <si>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</si>
  <si>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</si>
  <si>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</si>
  <si>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</si>
  <si>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</si>
  <si>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</si>
  <si>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</si>
  <si>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</si>
  <si>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</si>
  <si>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</si>
  <si>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</si>
  <si>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</si>
  <si>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</si>
  <si>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</si>
  <si>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</si>
  <si>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</si>
  <si>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</si>
  <si>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</si>
  <si>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</si>
  <si>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</si>
  <si>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</si>
  <si>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</si>
  <si>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</si>
  <si>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</si>
  <si>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</si>
  <si>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</si>
  <si>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</si>
  <si>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</si>
  <si>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</si>
  <si>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</si>
  <si>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</si>
  <si>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</si>
  <si>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</si>
  <si>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</si>
  <si>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</si>
  <si>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</si>
  <si>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</si>
  <si>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</si>
  <si>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</si>
  <si>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</si>
  <si>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</si>
  <si>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</si>
  <si>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</si>
  <si>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</si>
  <si>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</si>
  <si>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</si>
  <si>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</si>
  <si>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</si>
  <si>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</si>
  <si>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</si>
  <si>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</si>
  <si>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</si>
  <si>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</si>
  <si>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</si>
  <si>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</si>
  <si>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</si>
  <si>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</si>
  <si>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</si>
  <si>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</si>
  <si>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</si>
  <si>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</si>
  <si>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</si>
  <si>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</si>
  <si>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</si>
  <si>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</si>
  <si>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</si>
  <si>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</si>
  <si>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</si>
  <si>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</si>
  <si>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</si>
  <si>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</si>
  <si>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</si>
  <si>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</si>
  <si>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</si>
  <si>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</si>
  <si>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</si>
  <si>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</si>
  <si>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</si>
  <si>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</si>
  <si>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</si>
  <si>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</si>
  <si>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</si>
  <si>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</si>
  <si>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</si>
  <si>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</si>
  <si>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</si>
  <si>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</si>
  <si>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</si>
  <si>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</si>
  <si>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</si>
  <si>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</si>
  <si>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</si>
  <si>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</si>
  <si>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</si>
  <si>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</si>
  <si>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</si>
  <si>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</si>
  <si>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</si>
  <si>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</si>
  <si>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</si>
  <si>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</si>
  <si>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</si>
  <si>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</si>
  <si>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</si>
  <si>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</si>
  <si>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</si>
  <si>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</si>
  <si>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</si>
  <si>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</si>
  <si>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</si>
  <si>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</si>
  <si>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</si>
  <si>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</si>
  <si>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</si>
  <si>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</si>
  <si>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</si>
  <si>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</si>
  <si>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</si>
  <si>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</si>
  <si>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</si>
  <si>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</si>
  <si>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</si>
  <si>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</si>
  <si>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</si>
  <si>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</si>
  <si>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</si>
  <si>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</si>
  <si>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</si>
  <si>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</si>
  <si>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</si>
  <si>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</si>
  <si>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</si>
  <si>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</si>
  <si>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</si>
  <si>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</si>
  <si>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</si>
  <si>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</si>
  <si>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</si>
  <si>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</si>
  <si>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</si>
  <si>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</si>
  <si>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</si>
  <si>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</si>
  <si>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</si>
  <si>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</si>
  <si>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</si>
  <si>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</si>
  <si>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</si>
  <si>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</si>
  <si>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</si>
  <si>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</si>
  <si>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</si>
  <si>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</si>
  <si>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</si>
  <si>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</si>
  <si>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</si>
  <si>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</si>
  <si>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</si>
  <si>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</si>
  <si>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</si>
  <si>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</si>
  <si>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</si>
  <si>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</si>
  <si>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</si>
  <si>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</si>
  <si>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</si>
  <si>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</si>
  <si>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</si>
  <si>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</si>
  <si>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</si>
  <si>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</si>
  <si>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</si>
  <si>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</si>
  <si>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</si>
  <si>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</si>
  <si>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</si>
  <si>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</si>
  <si>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</si>
  <si>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</si>
  <si>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</si>
  <si>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</si>
  <si>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</si>
  <si>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</si>
  <si>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</si>
  <si>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</si>
  <si>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</si>
  <si>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</si>
  <si>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</si>
  <si>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</si>
  <si>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</si>
  <si>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</si>
  <si>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</si>
  <si>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</si>
  <si>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</si>
  <si>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</si>
  <si>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</si>
  <si>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</si>
  <si>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</si>
  <si>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</si>
  <si>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</si>
  <si>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</si>
  <si>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</si>
  <si>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</si>
  <si>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</si>
  <si>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</si>
  <si>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</si>
  <si>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</si>
  <si>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</si>
  <si>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</si>
  <si>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</si>
  <si>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</si>
  <si>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</si>
  <si>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</si>
  <si>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</si>
  <si>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</si>
  <si>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</si>
  <si>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</si>
  <si>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</si>
  <si>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</si>
  <si>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</si>
  <si>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</si>
  <si>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</si>
  <si>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</si>
  <si>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</si>
  <si>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</si>
  <si>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</si>
  <si>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</si>
  <si>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</si>
  <si>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</si>
  <si>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</si>
  <si>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</si>
  <si>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</si>
  <si>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</si>
  <si>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</si>
  <si>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</si>
  <si>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</si>
  <si>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</si>
  <si>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</si>
  <si>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</si>
  <si>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</si>
  <si>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</si>
  <si>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</si>
  <si>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</si>
  <si>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</si>
  <si>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</si>
  <si>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</si>
  <si>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</si>
  <si>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</si>
  <si>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</si>
  <si>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</si>
  <si>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</si>
  <si>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</si>
  <si>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</si>
  <si>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</si>
  <si>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</si>
  <si>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</si>
  <si>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</si>
  <si>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</si>
  <si>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</si>
  <si>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</si>
  <si>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</si>
  <si>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</si>
  <si>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</si>
  <si>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</si>
  <si>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</si>
  <si>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</si>
  <si>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</si>
  <si>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</si>
  <si>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</si>
  <si>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</si>
  <si>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</si>
  <si>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</si>
  <si>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</si>
  <si>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</si>
  <si>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</si>
  <si>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</si>
  <si>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</si>
  <si>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</si>
  <si>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</si>
  <si>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</si>
  <si>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</si>
  <si>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</si>
  <si>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</si>
  <si>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</si>
  <si>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</si>
  <si>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</si>
  <si>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</si>
  <si>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</si>
  <si>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</si>
  <si>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</si>
  <si>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</si>
  <si>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</si>
  <si>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</si>
  <si>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</si>
  <si>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</si>
  <si>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</si>
  <si>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</si>
  <si>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</si>
  <si>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</si>
  <si>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</si>
  <si>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</si>
  <si>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</si>
  <si>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</si>
  <si>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</si>
  <si>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</si>
  <si>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</si>
  <si>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</si>
  <si>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</si>
  <si>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</si>
  <si>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</si>
  <si>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</si>
  <si>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</si>
  <si>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</si>
  <si>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</si>
  <si>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</si>
  <si>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</si>
  <si>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</si>
  <si>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</si>
  <si>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</si>
  <si>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</si>
  <si>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</si>
  <si>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</si>
  <si>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</si>
  <si>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</si>
  <si>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</si>
  <si>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</si>
  <si>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</si>
  <si>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</si>
  <si>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</si>
  <si>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</si>
  <si>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</si>
  <si>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</si>
  <si>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</si>
  <si>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</si>
  <si>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</si>
  <si>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</si>
  <si>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</si>
  <si>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</si>
  <si>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</si>
  <si>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</si>
  <si>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</si>
  <si>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</si>
  <si>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</si>
  <si>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</si>
  <si>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</si>
  <si>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</si>
  <si>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</si>
  <si>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</si>
  <si>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</si>
  <si>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</si>
  <si>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</si>
  <si>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</si>
  <si>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</si>
  <si>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</si>
  <si>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</si>
  <si>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</si>
  <si>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</si>
  <si>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</si>
  <si>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</si>
  <si>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</si>
  <si>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</si>
  <si>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</si>
  <si>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</si>
  <si>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</si>
  <si>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</si>
  <si>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</si>
  <si>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</si>
  <si>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</si>
  <si>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</si>
  <si>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</si>
  <si>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</si>
  <si>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</si>
  <si>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</si>
  <si>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</si>
  <si>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</si>
  <si>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</si>
  <si>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</si>
  <si>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</si>
  <si>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</si>
  <si>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</si>
  <si>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</si>
  <si>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</si>
  <si>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</si>
  <si>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</si>
  <si>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</si>
  <si>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</si>
  <si>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</si>
  <si>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</si>
  <si>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</si>
  <si>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</si>
  <si>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</si>
  <si>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</si>
  <si>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</si>
  <si>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</si>
  <si>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</si>
  <si>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</si>
  <si>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</si>
  <si>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</si>
  <si>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</si>
  <si>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</si>
  <si>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</si>
  <si>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</si>
  <si>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</si>
  <si>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</si>
  <si>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</si>
  <si>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</si>
  <si>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</si>
  <si>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</si>
  <si>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</si>
  <si>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</si>
  <si>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</si>
  <si>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</si>
  <si>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</si>
  <si>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</si>
  <si>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</si>
  <si>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</si>
  <si>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</si>
  <si>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</si>
  <si>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</si>
  <si>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</si>
  <si>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</si>
  <si>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</si>
  <si>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</si>
  <si>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</si>
  <si>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</si>
  <si>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</si>
  <si>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</si>
  <si>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</si>
  <si>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</si>
  <si>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</si>
  <si>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</si>
  <si>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</si>
  <si>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</si>
  <si>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</si>
  <si>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</si>
  <si>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</si>
  <si>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</si>
  <si>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</si>
  <si>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</si>
  <si>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</si>
  <si>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</si>
  <si>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</si>
  <si>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</si>
  <si>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</si>
  <si>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</si>
  <si>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</si>
  <si>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</si>
  <si>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</si>
  <si>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</si>
  <si>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</si>
  <si>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</si>
  <si>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</si>
  <si>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</si>
  <si>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</si>
  <si>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</si>
  <si>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</si>
  <si>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</si>
  <si>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</si>
  <si>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</si>
  <si>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</si>
  <si>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</si>
  <si>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</si>
  <si>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</si>
  <si>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</si>
  <si>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</si>
  <si>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</si>
  <si>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</si>
  <si>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</si>
  <si>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</si>
  <si>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</si>
  <si>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</si>
  <si>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</si>
  <si>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</si>
  <si>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</si>
  <si>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</si>
  <si>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</si>
  <si>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</si>
  <si>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</si>
  <si>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</si>
  <si>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</si>
  <si>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</si>
  <si>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</si>
  <si>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</si>
  <si>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</si>
  <si>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</si>
  <si>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</si>
  <si>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</si>
  <si>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</si>
  <si>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</si>
  <si>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</si>
  <si>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</si>
  <si>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</si>
  <si>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</si>
  <si>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</si>
  <si>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</si>
  <si>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</si>
  <si>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</si>
  <si>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</si>
  <si>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</si>
  <si>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</si>
  <si>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</si>
  <si>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</si>
  <si>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</si>
  <si>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</si>
  <si>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</si>
  <si>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</si>
  <si>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</si>
  <si>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</si>
  <si>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</si>
  <si>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</si>
  <si>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</si>
  <si>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</si>
  <si>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</si>
  <si>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</si>
  <si>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</si>
  <si>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</si>
  <si>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</si>
  <si>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</si>
  <si>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</si>
  <si>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</si>
  <si>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</si>
  <si>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</si>
  <si>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</si>
  <si>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</si>
  <si>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</si>
  <si>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</si>
  <si>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</si>
  <si>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</si>
  <si>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</si>
  <si>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</si>
  <si>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</si>
  <si>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</si>
  <si>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</si>
  <si>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</si>
  <si>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</si>
  <si>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</si>
  <si>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</si>
  <si>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</si>
  <si>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</si>
  <si>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</si>
  <si>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</si>
  <si>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</si>
  <si>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</si>
  <si>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</si>
  <si>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</si>
  <si>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</si>
  <si>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</si>
  <si>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</si>
  <si>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</si>
  <si>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</si>
  <si>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</si>
  <si>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</si>
  <si>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</si>
  <si>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</si>
  <si>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</si>
  <si>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</si>
  <si>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</si>
  <si>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</si>
  <si>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</si>
  <si>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</si>
  <si>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</si>
  <si>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</si>
  <si>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</si>
  <si>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</si>
  <si>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</si>
  <si>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</si>
  <si>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</si>
  <si>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</si>
  <si>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</si>
  <si>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</si>
  <si>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</si>
  <si>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</si>
  <si>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</si>
  <si>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</si>
  <si>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</si>
  <si>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</si>
  <si>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</si>
  <si>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</si>
  <si>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</si>
  <si>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</si>
  <si>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</si>
  <si>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</si>
  <si>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</si>
  <si>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</si>
  <si>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</si>
  <si>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</si>
  <si>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</si>
  <si>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</si>
  <si>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</si>
  <si>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</si>
  <si>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</si>
  <si>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</si>
  <si>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</si>
  <si>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</si>
  <si>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</si>
  <si>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</si>
  <si>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</si>
  <si>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</si>
  <si>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</si>
  <si>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</si>
  <si>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</si>
  <si>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</si>
  <si>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</si>
  <si>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</si>
  <si>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</si>
  <si>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</si>
  <si>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</si>
  <si>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</si>
  <si>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</si>
  <si>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</si>
  <si>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</si>
  <si>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</si>
  <si>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</si>
  <si>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</si>
  <si>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</si>
  <si>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</si>
  <si>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</si>
  <si>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</si>
  <si>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</si>
  <si>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</si>
  <si>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</si>
  <si>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</si>
  <si>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</si>
  <si>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</si>
  <si>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</si>
  <si>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</si>
  <si>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</si>
  <si>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</si>
  <si>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</si>
  <si>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</si>
  <si>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</si>
  <si>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</si>
  <si>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</si>
  <si>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</si>
  <si>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</si>
  <si>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</si>
  <si>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</si>
  <si>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</si>
  <si>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</si>
  <si>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</si>
  <si>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</si>
  <si>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</si>
  <si>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</si>
  <si>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</si>
  <si>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</si>
  <si>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</si>
  <si>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</si>
  <si>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</si>
  <si>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</si>
  <si>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</si>
  <si>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</si>
  <si>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</si>
  <si>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</si>
  <si>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</si>
  <si>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</si>
  <si>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</si>
  <si>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</si>
  <si>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</si>
  <si>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</si>
  <si>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</si>
  <si>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</si>
  <si>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</si>
  <si>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</si>
  <si>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</si>
  <si>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</si>
  <si>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</si>
  <si>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</si>
  <si>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</si>
  <si>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</si>
  <si>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</si>
  <si>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</si>
  <si>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</si>
  <si>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</si>
  <si>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</si>
  <si>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</si>
  <si>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</si>
  <si>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</si>
  <si>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</si>
  <si>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</si>
  <si>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</si>
  <si>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</si>
  <si>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</si>
  <si>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</si>
  <si>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</si>
  <si>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</si>
  <si>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</si>
  <si>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</si>
  <si>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</si>
  <si>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</si>
  <si>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</si>
  <si>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</si>
  <si>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</si>
  <si>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</si>
  <si>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</si>
  <si>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</si>
  <si>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</si>
  <si>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</si>
  <si>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</si>
  <si>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</si>
  <si>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</si>
  <si>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</si>
  <si>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</si>
  <si>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</si>
  <si>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</si>
  <si>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</si>
  <si>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</si>
  <si>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</si>
  <si>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</si>
  <si>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</si>
  <si>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</si>
  <si>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</si>
  <si>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</si>
  <si>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</si>
  <si>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</si>
  <si>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</si>
  <si>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</si>
  <si>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</si>
  <si>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</si>
  <si>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</si>
  <si>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</si>
  <si>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</si>
  <si>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</si>
  <si>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</si>
  <si>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</si>
  <si>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</si>
  <si>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</si>
  <si>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</si>
  <si>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</si>
  <si>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</si>
  <si>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</si>
  <si>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</si>
  <si>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</si>
  <si>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</si>
  <si>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</si>
  <si>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</si>
  <si>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</si>
  <si>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</si>
  <si>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</si>
  <si>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</si>
  <si>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</si>
  <si>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</si>
  <si>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</si>
  <si>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</si>
  <si>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</si>
  <si>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</si>
  <si>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</si>
  <si>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</si>
  <si>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</si>
  <si>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</si>
  <si>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</si>
  <si>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</si>
  <si>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</si>
  <si>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</si>
  <si>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</si>
  <si>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</si>
  <si>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</si>
  <si>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</si>
  <si>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</si>
  <si>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</si>
  <si>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</si>
  <si>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</si>
  <si>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</si>
  <si>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</si>
  <si>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</si>
  <si>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</si>
  <si>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</si>
  <si>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</si>
  <si>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</si>
  <si>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</si>
  <si>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</si>
  <si>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</si>
  <si>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</si>
  <si>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</si>
  <si>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</si>
  <si>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</si>
  <si>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</si>
  <si>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</si>
  <si>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</si>
  <si>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</si>
  <si>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</si>
  <si>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</si>
  <si>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</si>
  <si>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</si>
  <si>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</si>
  <si>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</si>
  <si>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</si>
  <si>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</si>
  <si>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</si>
  <si>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</si>
  <si>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</si>
  <si>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</si>
  <si>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</si>
  <si>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</si>
  <si>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</si>
  <si>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</si>
  <si>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</si>
  <si>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</si>
  <si>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</si>
  <si>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</si>
  <si>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</si>
  <si>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</si>
  <si>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</si>
  <si>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</si>
  <si>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</si>
  <si>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</si>
  <si>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</si>
  <si>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</si>
  <si>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</si>
  <si>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</si>
  <si>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</si>
  <si>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</si>
  <si>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</si>
  <si>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</si>
  <si>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</si>
  <si>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</si>
  <si>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</si>
  <si>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</si>
  <si>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</si>
  <si>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</si>
  <si>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</si>
  <si>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</si>
  <si>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</si>
  <si>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</si>
  <si>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</si>
  <si>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</si>
  <si>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</si>
  <si>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</si>
  <si>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</si>
  <si>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</si>
  <si>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</si>
  <si>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</si>
  <si>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</si>
  <si>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</si>
  <si>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</si>
  <si>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</si>
  <si>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</si>
  <si>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</si>
  <si>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</si>
  <si>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</si>
  <si>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</si>
  <si>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</si>
  <si>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</si>
  <si>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</si>
  <si>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</si>
  <si>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</si>
  <si>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</si>
  <si>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</si>
  <si>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</si>
  <si>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</si>
  <si>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</si>
  <si>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</si>
  <si>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</si>
  <si>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</si>
  <si>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</si>
  <si>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</si>
  <si>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</si>
  <si>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</si>
  <si>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</si>
  <si>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</si>
  <si>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</si>
  <si>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</si>
  <si>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</si>
  <si>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</si>
  <si>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</si>
  <si>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</si>
  <si>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</si>
  <si>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</si>
  <si>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</si>
  <si>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</si>
  <si>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</si>
  <si>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</si>
  <si>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</si>
  <si>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</si>
  <si>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</si>
  <si>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</si>
  <si>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</si>
  <si>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</si>
  <si>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</si>
  <si>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</si>
  <si>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</si>
  <si>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</si>
  <si>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</si>
  <si>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</si>
  <si>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</si>
  <si>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</si>
  <si>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</si>
  <si>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</si>
  <si>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</si>
  <si>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</si>
  <si>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</si>
  <si>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</si>
  <si>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</si>
  <si>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</si>
  <si>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</si>
  <si>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</si>
  <si>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</si>
  <si>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</si>
  <si>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</si>
  <si>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</si>
  <si>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</si>
  <si>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</si>
  <si>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</si>
  <si>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</si>
  <si>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</si>
  <si>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</si>
  <si>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</si>
  <si>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</si>
  <si>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</si>
  <si>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</si>
  <si>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</si>
  <si>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</si>
  <si>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</si>
  <si>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</si>
  <si>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</si>
  <si>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</si>
  <si>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</si>
  <si>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</si>
  <si>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</si>
  <si>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</si>
  <si>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</si>
  <si>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</si>
  <si>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</si>
  <si>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</si>
  <si>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</si>
  <si>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</si>
  <si>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</si>
  <si>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</si>
  <si>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</si>
  <si>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</si>
  <si>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</si>
  <si>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</si>
  <si>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</si>
  <si>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</si>
  <si>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</si>
  <si>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</si>
  <si>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</si>
  <si>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</si>
  <si>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</si>
  <si>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</si>
  <si>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</si>
  <si>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</si>
  <si>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</si>
  <si>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</si>
  <si>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</si>
  <si>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</si>
  <si>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</si>
  <si>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</si>
  <si>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</si>
  <si>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</si>
  <si>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</si>
  <si>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</si>
  <si>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</si>
  <si>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</si>
  <si>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</si>
  <si>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</si>
  <si>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</si>
  <si>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</si>
  <si>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</si>
  <si>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</si>
  <si>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</si>
  <si>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</si>
  <si>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</si>
  <si>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</si>
  <si>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</si>
  <si>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</si>
  <si>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</si>
  <si>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</si>
  <si>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</si>
  <si>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</si>
  <si>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</si>
  <si>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</si>
  <si>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</si>
  <si>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</si>
  <si>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</si>
  <si>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</si>
  <si>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</si>
  <si>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</si>
  <si>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</si>
  <si>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</si>
  <si>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</si>
  <si>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</si>
  <si>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</si>
  <si>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</si>
  <si>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</si>
  <si>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</si>
  <si>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</si>
  <si>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</si>
  <si>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</si>
  <si>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</si>
  <si>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</si>
  <si>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</si>
  <si>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</si>
  <si>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</si>
  <si>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</si>
  <si>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</si>
  <si>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</si>
  <si>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</si>
  <si>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</si>
  <si>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</si>
  <si>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</si>
  <si>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</si>
  <si>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</si>
  <si>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</si>
  <si>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</si>
  <si>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</si>
  <si>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</si>
  <si>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</si>
  <si>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</si>
  <si>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</si>
  <si>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</si>
  <si>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</si>
  <si>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</si>
  <si>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</si>
  <si>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</si>
  <si>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</si>
  <si>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</si>
  <si>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</si>
  <si>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</si>
  <si>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</si>
  <si>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</si>
  <si>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</si>
  <si>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</si>
  <si>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</si>
  <si>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</si>
  <si>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</si>
  <si>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</si>
  <si>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</si>
  <si>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</si>
  <si>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</si>
  <si>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</si>
  <si>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</si>
  <si>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</si>
  <si>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</si>
  <si>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</si>
  <si>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</si>
  <si>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</si>
  <si>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</si>
  <si>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</si>
  <si>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</si>
  <si>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</si>
  <si>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</si>
  <si>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</si>
  <si>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</si>
  <si>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</si>
  <si>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</si>
  <si>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</si>
  <si>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</si>
  <si>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</si>
  <si>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</si>
  <si>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</si>
  <si>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</si>
  <si>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</si>
  <si>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</si>
  <si>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</si>
  <si>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</si>
  <si>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</si>
  <si>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</si>
  <si>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</si>
  <si>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</si>
  <si>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</si>
  <si>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</si>
  <si>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</si>
  <si>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</si>
  <si>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</si>
  <si>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</si>
  <si>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</si>
  <si>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</si>
  <si>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</si>
  <si>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</si>
  <si>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</si>
  <si>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</si>
  <si>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</si>
  <si>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</si>
  <si>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</si>
  <si>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</si>
  <si>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</si>
  <si>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</si>
  <si>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</si>
  <si>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</si>
  <si>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</si>
  <si>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</si>
  <si>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</si>
  <si>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</si>
  <si>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</si>
  <si>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</si>
  <si>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</si>
  <si>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</si>
  <si>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</si>
  <si>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</si>
  <si>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</si>
  <si>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</si>
  <si>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</si>
  <si>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</si>
  <si>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</si>
  <si>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</si>
  <si>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</si>
  <si>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</si>
  <si>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</si>
  <si>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</si>
  <si>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</si>
  <si>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</si>
  <si>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</si>
  <si>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</si>
  <si>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</si>
  <si>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</si>
  <si>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</si>
  <si>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</si>
  <si>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</si>
  <si>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</si>
  <si>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</si>
  <si>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</si>
  <si>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</si>
  <si>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</si>
  <si>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</si>
  <si>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</si>
  <si>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</si>
  <si>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</si>
  <si>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</si>
  <si>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</si>
  <si>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</si>
  <si>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</si>
  <si>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</si>
  <si>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</si>
  <si>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</si>
  <si>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</si>
  <si>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</si>
  <si>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</si>
  <si>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</si>
  <si>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</si>
  <si>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</si>
  <si>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</si>
  <si>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</si>
  <si>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</si>
  <si>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</si>
  <si>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</si>
  <si>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</si>
  <si>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</si>
  <si>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</si>
  <si>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</si>
  <si>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</si>
  <si>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</si>
  <si>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</si>
  <si>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</si>
  <si>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</si>
  <si>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</si>
  <si>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</si>
  <si>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</si>
  <si>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</si>
  <si>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</si>
  <si>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</si>
  <si>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</si>
  <si>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</si>
  <si>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</si>
  <si>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</si>
  <si>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</si>
  <si>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</si>
  <si>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</si>
  <si>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</si>
  <si>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</si>
  <si>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</si>
  <si>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</si>
  <si>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</si>
  <si>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</si>
  <si>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</si>
  <si>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</si>
  <si>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</si>
  <si>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</si>
  <si>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</si>
  <si>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</si>
  <si>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</si>
  <si>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</si>
  <si>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</si>
  <si>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</si>
  <si>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</si>
  <si>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</si>
  <si>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</si>
  <si>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</si>
  <si>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</si>
  <si>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</si>
  <si>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</si>
  <si>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</si>
  <si>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</si>
  <si>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</si>
  <si>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</si>
  <si>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</si>
  <si>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</si>
  <si>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</si>
  <si>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</si>
  <si>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</si>
  <si>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</si>
  <si>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</si>
  <si>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</si>
  <si>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</si>
  <si>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</si>
  <si>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</si>
  <si>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</si>
  <si>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</si>
  <si>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</si>
  <si>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</si>
  <si>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</si>
  <si>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</si>
  <si>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</si>
  <si>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</si>
  <si>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</si>
  <si>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</si>
  <si>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</si>
  <si>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</si>
  <si>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</si>
  <si>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</si>
  <si>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</si>
  <si>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</si>
  <si>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</si>
  <si>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</si>
  <si>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</si>
  <si>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</si>
  <si>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</si>
  <si>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</si>
  <si>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</si>
  <si>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</si>
  <si>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</si>
  <si>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</si>
  <si>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</si>
  <si>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</si>
  <si>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</si>
  <si>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</si>
  <si>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</si>
  <si>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</si>
  <si>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</si>
  <si>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</si>
  <si>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</si>
  <si>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</si>
  <si>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</si>
  <si>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</si>
  <si>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</si>
  <si>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</si>
  <si>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</si>
  <si>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</si>
  <si>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</si>
  <si>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</si>
  <si>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</si>
  <si>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</si>
  <si>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</si>
  <si>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</si>
  <si>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</si>
  <si>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</si>
  <si>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</si>
  <si>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</si>
  <si>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</si>
  <si>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</si>
  <si>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</si>
  <si>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</si>
  <si>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</si>
  <si>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</si>
  <si>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</si>
  <si>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</si>
  <si>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</si>
  <si>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</si>
  <si>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</si>
  <si>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</si>
  <si>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</si>
  <si>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</si>
  <si>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</si>
  <si>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</si>
  <si>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</si>
  <si>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</si>
  <si>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</si>
  <si>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</si>
  <si>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</si>
  <si>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</si>
  <si>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</si>
  <si>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</si>
  <si>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</si>
  <si>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</si>
  <si>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</si>
  <si>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</si>
  <si>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</si>
  <si>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</si>
  <si>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</si>
  <si>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</si>
  <si>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</si>
  <si>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</si>
  <si>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</si>
  <si>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</si>
  <si>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</si>
  <si>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</si>
  <si>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</si>
  <si>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</si>
  <si>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</si>
  <si>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</si>
  <si>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</si>
  <si>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</si>
  <si>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</si>
  <si>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</si>
  <si>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</si>
  <si>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</si>
  <si>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</si>
  <si>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</si>
  <si>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</si>
  <si>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</si>
  <si>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</si>
  <si>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</si>
  <si>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</si>
  <si>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</si>
  <si>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</si>
  <si>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</si>
  <si>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</si>
  <si>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</si>
  <si>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</si>
  <si>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</si>
  <si>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</si>
  <si>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</si>
  <si>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</si>
  <si>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</si>
  <si>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</si>
  <si>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</si>
  <si>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</si>
  <si>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</si>
  <si>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</si>
  <si>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</si>
  <si>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</si>
  <si>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</si>
  <si>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</si>
  <si>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</si>
  <si>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</si>
  <si>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</si>
  <si>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</si>
  <si>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</si>
  <si>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</si>
  <si>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</si>
  <si>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</si>
  <si>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</si>
  <si>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</si>
  <si>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</si>
  <si>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</si>
  <si>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</si>
  <si>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</si>
  <si>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</si>
  <si>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</si>
  <si>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</si>
  <si>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</si>
  <si>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</si>
  <si>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</si>
  <si>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</si>
  <si>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</si>
  <si>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</si>
  <si>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</si>
  <si>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</si>
  <si>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</si>
  <si>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</si>
  <si>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</si>
  <si>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</si>
  <si>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</si>
  <si>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</si>
  <si>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</si>
  <si>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</si>
  <si>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</si>
  <si>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</si>
  <si>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</si>
  <si>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</si>
  <si>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</si>
  <si>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</si>
  <si>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</si>
  <si>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</si>
  <si>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</si>
  <si>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</si>
  <si>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</si>
  <si>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</si>
  <si>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</si>
  <si>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</si>
  <si>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</si>
  <si>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</si>
  <si>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</si>
  <si>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</si>
  <si>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</si>
  <si>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</si>
  <si>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</si>
  <si>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</si>
  <si>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</si>
  <si>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</si>
  <si>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</si>
  <si>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</si>
  <si>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</si>
  <si>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</si>
  <si>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</si>
  <si>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</si>
  <si>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</si>
  <si>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</si>
  <si>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</si>
  <si>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</si>
  <si>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</si>
  <si>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</si>
  <si>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</si>
  <si>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</si>
  <si>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</si>
  <si>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</si>
  <si>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</si>
  <si>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</si>
  <si>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</si>
  <si>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</si>
  <si>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</si>
  <si>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</si>
  <si>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</si>
  <si>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</si>
  <si>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</si>
  <si>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</si>
  <si>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</si>
  <si>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</si>
  <si>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</si>
  <si>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</si>
  <si>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</si>
  <si>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</si>
  <si>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</si>
  <si>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</si>
  <si>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</si>
  <si>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</si>
  <si>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</si>
  <si>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</si>
  <si>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</si>
  <si>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</si>
  <si>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</si>
  <si>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</si>
  <si>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</si>
  <si>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</si>
  <si>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</si>
  <si>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</si>
  <si>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</si>
  <si>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</si>
  <si>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</si>
  <si>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</si>
  <si>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</si>
  <si>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</si>
  <si>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</si>
  <si>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</si>
  <si>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</si>
  <si>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</si>
  <si>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</si>
  <si>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</si>
  <si>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</si>
  <si>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</si>
  <si>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</si>
  <si>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</si>
  <si>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</si>
  <si>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</si>
  <si>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</si>
  <si>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</si>
  <si>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</si>
  <si>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</si>
  <si>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</si>
  <si>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</si>
  <si>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</si>
  <si>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</si>
  <si>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</si>
  <si>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</si>
  <si>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</si>
  <si>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</si>
  <si>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</si>
  <si>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</si>
  <si>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</si>
  <si>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</si>
  <si>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</si>
  <si>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</si>
  <si>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</si>
  <si>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</si>
  <si>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</si>
  <si>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</si>
  <si>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</si>
  <si>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</si>
  <si>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</si>
  <si>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</si>
  <si>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</si>
  <si>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</si>
  <si>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</si>
  <si>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</si>
  <si>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</si>
  <si>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</si>
  <si>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</si>
  <si>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</si>
  <si>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</si>
  <si>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</si>
  <si>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</si>
  <si>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</si>
  <si>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</si>
  <si>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</si>
  <si>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</si>
  <si>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</si>
  <si>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</si>
  <si>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</si>
  <si>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</si>
  <si>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</si>
  <si>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</si>
  <si>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</si>
  <si>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</si>
  <si>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</si>
  <si>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</si>
  <si>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</si>
  <si>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</si>
  <si>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</si>
  <si>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</si>
  <si>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</si>
  <si>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</si>
  <si>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</si>
  <si>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</si>
  <si>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</si>
  <si>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</si>
  <si>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</si>
  <si>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</si>
  <si>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</si>
  <si>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</si>
  <si>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</si>
  <si>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</si>
  <si>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</si>
  <si>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</si>
  <si>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</si>
  <si>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</si>
  <si>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</si>
  <si>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</si>
  <si>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</si>
  <si>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</si>
  <si>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</si>
  <si>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</si>
  <si>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</si>
  <si>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</si>
  <si>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</si>
  <si>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</si>
  <si>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</si>
  <si>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</si>
  <si>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</si>
  <si>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</si>
  <si>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</si>
  <si>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</si>
  <si>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</si>
  <si>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</si>
  <si>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</si>
  <si>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</si>
  <si>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</si>
  <si>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</si>
  <si>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</si>
  <si>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</si>
  <si>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</si>
  <si>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</si>
  <si>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</si>
  <si>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</si>
  <si>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</si>
  <si>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</si>
  <si>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</si>
  <si>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</si>
  <si>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</si>
  <si>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</si>
  <si>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</si>
  <si>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</si>
  <si>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</si>
  <si>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</si>
  <si>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</si>
  <si>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</si>
  <si>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</si>
  <si>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</si>
  <si>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</si>
  <si>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</si>
  <si>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</si>
  <si>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</si>
  <si>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</si>
  <si>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</si>
  <si>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</si>
  <si>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</si>
  <si>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</si>
  <si>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</si>
  <si>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</si>
  <si>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</si>
  <si>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</si>
  <si>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</si>
  <si>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</si>
  <si>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</si>
  <si>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</si>
  <si>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</si>
  <si>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</si>
  <si>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</si>
  <si>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</si>
  <si>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</si>
  <si>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</si>
  <si>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</si>
  <si>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</si>
  <si>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</si>
  <si>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</si>
  <si>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</si>
  <si>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</si>
  <si>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</si>
  <si>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</si>
  <si>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</si>
  <si>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</si>
  <si>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</si>
  <si>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</si>
  <si>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</si>
  <si>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</si>
  <si>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</si>
  <si>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</si>
  <si>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</si>
  <si>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</si>
  <si>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</si>
  <si>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</si>
  <si>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</si>
  <si>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</si>
  <si>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</si>
  <si>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</si>
  <si>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</si>
  <si>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</si>
  <si>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</si>
  <si>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</si>
  <si>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</si>
  <si>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</si>
  <si>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</si>
  <si>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</si>
  <si>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</si>
  <si>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</si>
  <si>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</si>
  <si>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</si>
  <si>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</si>
  <si>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</si>
  <si>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</si>
  <si>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</si>
  <si>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</si>
  <si>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</si>
  <si>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</si>
  <si>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</si>
  <si>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</si>
  <si>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</si>
  <si>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</si>
  <si>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</si>
  <si>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</si>
  <si>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</si>
  <si>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</si>
  <si>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</si>
  <si>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</si>
  <si>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</si>
  <si>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</si>
  <si>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</si>
  <si>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</si>
  <si>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</si>
  <si>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</si>
  <si>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</si>
  <si>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</si>
  <si>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</si>
  <si>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</si>
  <si>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</si>
  <si>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</si>
  <si>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</si>
  <si>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</si>
  <si>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</si>
  <si>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</si>
  <si>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</si>
  <si>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</si>
  <si>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</si>
  <si>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</si>
  <si>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</si>
  <si>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</si>
  <si>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</si>
  <si>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</si>
  <si>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</si>
  <si>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</si>
  <si>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</si>
  <si>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</si>
  <si>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</si>
  <si>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</si>
  <si>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</si>
  <si>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</si>
  <si>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</si>
  <si>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</si>
  <si>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</si>
  <si>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</si>
  <si>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</si>
  <si>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</si>
  <si>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</si>
  <si>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</si>
  <si>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</si>
  <si>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</si>
  <si>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</si>
  <si>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</si>
  <si>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</si>
  <si>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</si>
  <si>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</si>
  <si>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</si>
  <si>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</si>
  <si>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</si>
  <si>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</si>
  <si>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</si>
  <si>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</si>
  <si>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</si>
  <si>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</si>
  <si>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</si>
  <si>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</si>
  <si>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</si>
  <si>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</si>
  <si>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</si>
  <si>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</si>
  <si>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</si>
  <si>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</si>
  <si>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</si>
  <si>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</si>
  <si>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</si>
  <si>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</si>
  <si>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</si>
  <si>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</si>
  <si>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</si>
  <si>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</si>
  <si>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</si>
  <si>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</si>
  <si>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</si>
  <si>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</si>
  <si>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</si>
  <si>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</si>
  <si>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</si>
  <si>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</si>
  <si>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</si>
  <si>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</si>
  <si>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</si>
  <si>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</si>
  <si>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</si>
  <si>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</si>
  <si>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</si>
  <si>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</si>
  <si>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</si>
  <si>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</si>
  <si>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</si>
  <si>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</si>
  <si>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</si>
  <si>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</si>
  <si>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</si>
  <si>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</si>
  <si>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</si>
  <si>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</si>
  <si>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</si>
  <si>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</si>
  <si>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</si>
  <si>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</si>
  <si>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</si>
  <si>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</si>
  <si>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</si>
  <si>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</si>
  <si>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</si>
  <si>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</si>
  <si>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</si>
  <si>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</si>
  <si>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</si>
  <si>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</si>
  <si>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</si>
  <si>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</si>
  <si>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</si>
  <si>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</si>
  <si>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</si>
  <si>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</si>
  <si>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</si>
  <si>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</si>
  <si>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</si>
  <si>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</si>
  <si>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</si>
  <si>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</si>
  <si>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</si>
  <si>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</si>
  <si>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</si>
  <si>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</si>
  <si>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</si>
  <si>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</si>
  <si>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</si>
  <si>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</si>
  <si>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</si>
  <si>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</si>
  <si>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</si>
  <si>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</si>
  <si>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</si>
  <si>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</si>
  <si>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</si>
  <si>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</si>
  <si>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</si>
  <si>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</si>
  <si>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</si>
  <si>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</si>
  <si>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</si>
  <si>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</si>
  <si>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</si>
  <si>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</si>
  <si>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</si>
  <si>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</si>
  <si>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</si>
  <si>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</si>
  <si>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</si>
  <si>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</si>
  <si>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</si>
  <si>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</si>
  <si>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</si>
  <si>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</si>
  <si>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</si>
  <si>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</si>
  <si>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</si>
  <si>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</si>
  <si>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</si>
  <si>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</si>
  <si>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</si>
  <si>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</si>
  <si>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</si>
  <si>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</si>
  <si>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</si>
  <si>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</si>
  <si>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</si>
  <si>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</si>
  <si>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</si>
  <si>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</si>
  <si>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</si>
  <si>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</si>
  <si>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</si>
  <si>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</si>
  <si>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</si>
  <si>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</si>
  <si>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</si>
  <si>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</si>
  <si>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</si>
  <si>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</si>
  <si>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</si>
  <si>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</si>
  <si>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</si>
  <si>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</si>
  <si>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</si>
  <si>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</si>
  <si>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</si>
  <si>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</si>
  <si>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</si>
  <si>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</si>
  <si>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</si>
  <si>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</si>
  <si>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</si>
  <si>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</si>
  <si>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</si>
  <si>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</si>
  <si>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</si>
  <si>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</si>
  <si>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</si>
  <si>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</si>
  <si>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</si>
  <si>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</si>
  <si>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</si>
  <si>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</si>
  <si>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</si>
  <si>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</si>
  <si>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</si>
  <si>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</si>
  <si>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</si>
  <si>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</si>
  <si>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</si>
  <si>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</si>
  <si>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</si>
  <si>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</si>
  <si>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</si>
  <si>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</si>
  <si>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</si>
  <si>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</si>
  <si>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</si>
  <si>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</si>
  <si>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</si>
  <si>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</si>
  <si>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</si>
  <si>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</si>
  <si>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</si>
  <si>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</si>
  <si>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</si>
  <si>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</si>
  <si>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</si>
  <si>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</si>
  <si>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</si>
  <si>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</si>
  <si>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</si>
  <si>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</si>
  <si>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</si>
  <si>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</si>
  <si>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</si>
  <si>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</si>
  <si>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</si>
  <si>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</si>
  <si>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</si>
  <si>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</si>
  <si>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</si>
  <si>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</si>
  <si>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</si>
  <si>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</si>
  <si>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</si>
  <si>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</si>
  <si>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</si>
  <si>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</si>
  <si>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</si>
  <si>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</si>
  <si>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</si>
  <si>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</si>
  <si>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</si>
  <si>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</si>
  <si>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</si>
  <si>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</si>
  <si>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</si>
  <si>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</si>
  <si>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</si>
  <si>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</si>
  <si>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</si>
  <si>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</si>
  <si>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</si>
  <si>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</si>
  <si>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</si>
  <si>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</si>
  <si>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</si>
  <si>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</si>
  <si>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</si>
  <si>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</si>
  <si>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</si>
  <si>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</si>
  <si>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</si>
  <si>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</si>
  <si>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</si>
  <si>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</si>
  <si>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</si>
  <si>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</si>
  <si>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</si>
  <si>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</si>
  <si>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</si>
  <si>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</si>
  <si>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</si>
  <si>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</si>
  <si>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</si>
  <si>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</si>
  <si>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</si>
  <si>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</si>
  <si>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</si>
  <si>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</si>
  <si>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</si>
  <si>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</si>
  <si>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</si>
  <si>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</si>
  <si>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</si>
  <si>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</si>
  <si>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</si>
  <si>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</si>
  <si>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</si>
  <si>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</si>
  <si>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</si>
  <si>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</si>
  <si>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</si>
  <si>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</si>
  <si>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</si>
  <si>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</si>
  <si>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</si>
  <si>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</si>
  <si>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</si>
  <si>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</si>
  <si>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</si>
  <si>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</si>
  <si>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</si>
  <si>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</si>
  <si>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</si>
  <si>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</si>
  <si>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</si>
  <si>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</si>
  <si>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</si>
  <si>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</si>
  <si>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</si>
  <si>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</si>
  <si>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</si>
  <si>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</si>
  <si>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</si>
  <si>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</si>
  <si>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</si>
  <si>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</si>
  <si>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</si>
  <si>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</si>
  <si>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</si>
  <si>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</si>
  <si>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</si>
  <si>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</si>
  <si>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</si>
  <si>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</si>
  <si>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</si>
  <si>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</si>
  <si>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</si>
  <si>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</si>
  <si>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</si>
  <si>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</si>
  <si>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</si>
  <si>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</si>
  <si>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</si>
  <si>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</si>
  <si>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</si>
  <si>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</si>
  <si>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</si>
  <si>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</si>
  <si>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</si>
  <si>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</si>
  <si>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</si>
  <si>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</si>
  <si>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</si>
  <si>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</si>
  <si>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</si>
  <si>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</si>
  <si>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</si>
  <si>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</si>
  <si>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</si>
  <si>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</si>
  <si>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</si>
  <si>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</si>
  <si>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</si>
  <si>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</si>
  <si>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</si>
  <si>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</si>
  <si>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</si>
  <si>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</si>
  <si>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</si>
  <si>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</si>
  <si>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</si>
  <si>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</si>
  <si>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</si>
  <si>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</si>
  <si>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</si>
  <si>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</si>
  <si>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</si>
  <si>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</si>
  <si>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</si>
  <si>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</si>
  <si>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</si>
  <si>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</si>
  <si>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</si>
  <si>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</si>
  <si>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</si>
  <si>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</si>
  <si>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</si>
  <si>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</si>
  <si>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</si>
  <si>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</si>
  <si>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</si>
  <si>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</si>
  <si>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</si>
  <si>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</si>
  <si>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</si>
  <si>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</si>
  <si>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</si>
  <si>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</si>
  <si>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</si>
  <si>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</si>
  <si>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</si>
  <si>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</si>
  <si>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</si>
  <si>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</si>
  <si>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</si>
  <si>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</si>
  <si>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</si>
  <si>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</si>
  <si>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</si>
  <si>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</si>
  <si>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</si>
  <si>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</si>
  <si>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</si>
  <si>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</si>
  <si>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</si>
  <si>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</si>
  <si>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</si>
  <si>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</si>
  <si>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</si>
  <si>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</si>
  <si>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</si>
  <si>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</si>
  <si>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</si>
  <si>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</si>
  <si>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</si>
  <si>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</si>
  <si>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</si>
  <si>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</si>
  <si>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</si>
  <si>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</si>
  <si>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</si>
  <si>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</si>
  <si>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</si>
  <si>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</si>
  <si>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</si>
  <si>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</si>
  <si>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</si>
  <si>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</si>
  <si>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</si>
  <si>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</si>
  <si>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</si>
  <si>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</si>
  <si>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</si>
  <si>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</si>
  <si>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</si>
  <si>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</si>
  <si>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</si>
  <si>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</si>
  <si>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</si>
  <si>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</si>
  <si>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</si>
  <si>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</si>
  <si>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</si>
  <si>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</si>
  <si>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</si>
  <si>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</si>
  <si>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</si>
  <si>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</si>
  <si>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</si>
  <si>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</si>
  <si>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</si>
  <si>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</si>
  <si>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</si>
  <si>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</si>
  <si>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</si>
  <si>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</si>
  <si>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</si>
  <si>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</si>
  <si>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</si>
  <si>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</si>
  <si>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</si>
  <si>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</si>
  <si>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</si>
  <si>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</si>
  <si>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</si>
  <si>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</si>
  <si>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</si>
  <si>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</si>
  <si>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</si>
  <si>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</si>
  <si>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</si>
  <si>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</si>
  <si>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</si>
  <si>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</si>
  <si>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</si>
  <si>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</si>
  <si>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</si>
  <si>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</si>
  <si>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</si>
  <si>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</si>
  <si>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</si>
  <si>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</si>
  <si>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</si>
  <si>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</si>
  <si>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</si>
  <si>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</si>
  <si>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</si>
  <si>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</si>
  <si>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</si>
  <si>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</si>
  <si>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</si>
  <si>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</si>
  <si>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</si>
  <si>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</si>
  <si>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</si>
  <si>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</si>
  <si>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</si>
  <si>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</si>
  <si>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</si>
  <si>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</si>
  <si>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</si>
  <si>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</si>
  <si>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</si>
  <si>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</si>
  <si>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</si>
  <si>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</si>
  <si>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</si>
  <si>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</si>
  <si>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</si>
  <si>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</si>
  <si>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</si>
  <si>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</si>
  <si>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</si>
  <si>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</si>
  <si>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</si>
  <si>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</si>
  <si>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</si>
  <si>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</si>
  <si>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</si>
  <si>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</si>
  <si>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</si>
  <si>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</si>
  <si>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</si>
  <si>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</si>
  <si>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</si>
  <si>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</si>
  <si>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</si>
  <si>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</si>
  <si>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</si>
  <si>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</si>
  <si>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</si>
  <si>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</si>
  <si>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</si>
  <si>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</si>
  <si>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</si>
  <si>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</si>
  <si>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</si>
  <si>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</si>
  <si>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</si>
  <si>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</si>
  <si>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</si>
  <si>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</si>
  <si>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</si>
  <si>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</si>
  <si>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</si>
  <si>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</si>
  <si>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</si>
  <si>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</si>
  <si>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</si>
  <si>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</si>
  <si>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</si>
  <si>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</si>
  <si>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</si>
  <si>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</si>
  <si>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</si>
  <si>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</si>
  <si>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</si>
  <si>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</si>
  <si>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</si>
  <si>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</si>
  <si>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</si>
  <si>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</si>
  <si>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</si>
  <si>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</si>
  <si>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</si>
  <si>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</si>
  <si>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</si>
  <si>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</si>
  <si>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</si>
  <si>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</si>
  <si>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</si>
  <si>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</si>
  <si>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</si>
  <si>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</si>
  <si>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</si>
  <si>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</si>
  <si>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</si>
  <si>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</si>
  <si>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</si>
  <si>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</si>
  <si>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</si>
  <si>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</si>
  <si>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</si>
  <si>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</si>
  <si>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</si>
  <si>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</si>
  <si>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</si>
  <si>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</si>
  <si>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</si>
  <si>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</si>
  <si>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</si>
  <si>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</si>
  <si>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</si>
  <si>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</si>
  <si>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</si>
  <si>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</si>
  <si>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</si>
  <si>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</si>
  <si>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</si>
  <si>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</si>
  <si>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</si>
  <si>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</si>
  <si>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</si>
  <si>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</si>
  <si>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</si>
  <si>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</si>
  <si>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</si>
  <si>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</si>
  <si>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</si>
  <si>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</si>
  <si>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</si>
  <si>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</si>
  <si>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</si>
  <si>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</si>
  <si>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</si>
  <si>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</si>
  <si>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</si>
  <si>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</si>
  <si>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</si>
  <si>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</si>
  <si>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</si>
  <si>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</si>
  <si>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</si>
  <si>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</si>
  <si>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</si>
  <si>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</si>
  <si>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</si>
  <si>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</si>
  <si>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</si>
  <si>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</si>
  <si>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</si>
  <si>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</si>
  <si>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</si>
  <si>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</si>
  <si>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</si>
  <si>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</si>
  <si>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</si>
  <si>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</si>
  <si>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</si>
  <si>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</si>
  <si>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</si>
  <si>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</si>
  <si>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</si>
  <si>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</si>
  <si>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</si>
  <si>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</si>
  <si>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</si>
  <si>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</si>
  <si>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</si>
  <si>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</si>
  <si>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</si>
  <si>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</si>
  <si>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</si>
  <si>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</si>
  <si>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</si>
  <si>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</si>
  <si>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</si>
  <si>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</si>
  <si>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</si>
  <si>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</si>
  <si>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</si>
  <si>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</si>
  <si>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</si>
  <si>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</si>
  <si>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</si>
  <si>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</si>
  <si>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</si>
  <si>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</si>
  <si>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</si>
  <si>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</si>
  <si>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</si>
  <si>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</si>
  <si>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</si>
  <si>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</si>
  <si>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</si>
  <si>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</si>
  <si>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</si>
  <si>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</si>
  <si>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</si>
  <si>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</si>
  <si>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</si>
  <si>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</si>
  <si>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</si>
  <si>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</si>
  <si>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</si>
  <si>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</si>
  <si>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</si>
  <si>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</si>
  <si>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</si>
  <si>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</si>
  <si>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</si>
  <si>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</si>
  <si>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</si>
  <si>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</si>
  <si>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</si>
  <si>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</si>
  <si>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</si>
  <si>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</si>
  <si>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</si>
  <si>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</si>
  <si>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</si>
  <si>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</si>
  <si>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</si>
  <si>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</si>
  <si>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</si>
  <si>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</si>
  <si>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</si>
  <si>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</si>
  <si>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</si>
  <si>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</si>
  <si>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</si>
  <si>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</si>
  <si>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</si>
  <si>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</si>
  <si>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</si>
  <si>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</si>
  <si>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</si>
  <si>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</si>
  <si>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</si>
  <si>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</si>
  <si>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</si>
  <si>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</si>
  <si>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</si>
  <si>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</si>
  <si>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</si>
  <si>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</si>
  <si>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</si>
  <si>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</si>
  <si>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</si>
  <si>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</si>
  <si>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</si>
  <si>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</si>
  <si>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</si>
  <si>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</si>
  <si>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</si>
  <si>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</si>
  <si>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</si>
  <si>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</si>
  <si>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</si>
  <si>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</si>
  <si>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</si>
  <si>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</si>
  <si>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</si>
  <si>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</si>
  <si>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</si>
  <si>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</si>
  <si>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</si>
  <si>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</si>
  <si>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</si>
  <si>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</si>
  <si>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</si>
  <si>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</si>
  <si>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</si>
  <si>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</si>
  <si>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</si>
  <si>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</si>
  <si>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</si>
  <si>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</si>
  <si>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</si>
  <si>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</si>
  <si>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</si>
  <si>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</si>
  <si>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</si>
  <si>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</si>
  <si>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</si>
  <si>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</si>
  <si>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</si>
  <si>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</si>
  <si>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</si>
  <si>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</si>
  <si>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</si>
  <si>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</si>
  <si>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</si>
  <si>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</si>
  <si>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</si>
  <si>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</si>
  <si>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</si>
  <si>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</si>
  <si>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</si>
  <si>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</si>
  <si>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</si>
  <si>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</si>
  <si>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</si>
  <si>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</si>
  <si>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</si>
  <si>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</si>
  <si>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</si>
  <si>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</si>
  <si>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</si>
  <si>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</si>
  <si>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</si>
  <si>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</si>
  <si>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</si>
  <si>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</si>
  <si>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</si>
  <si>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</si>
  <si>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</si>
  <si>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</si>
  <si>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</si>
  <si>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</si>
  <si>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</si>
  <si>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</si>
  <si>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</si>
  <si>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</si>
  <si>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</si>
  <si>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</si>
  <si>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</si>
  <si>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</si>
  <si>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</si>
  <si>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</si>
  <si>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</si>
  <si>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</si>
  <si>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</si>
  <si>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</si>
  <si>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</si>
  <si>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</si>
  <si>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</si>
  <si>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</si>
  <si>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</si>
  <si>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</si>
  <si>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</si>
  <si>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</si>
  <si>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</si>
  <si>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</si>
  <si>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</si>
  <si>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</si>
  <si>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</si>
  <si>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</si>
  <si>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</si>
  <si>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</si>
  <si>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</si>
  <si>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</si>
  <si>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</si>
  <si>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</si>
  <si>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</si>
  <si>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</si>
  <si>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</si>
  <si>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</si>
  <si>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</si>
  <si>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</si>
  <si>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</si>
  <si>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</si>
  <si>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</si>
  <si>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</si>
  <si>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</si>
  <si>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</si>
  <si>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</si>
  <si>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</si>
  <si>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</si>
  <si>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</si>
  <si>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</si>
  <si>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</si>
  <si>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</si>
  <si>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</si>
  <si>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</si>
  <si>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</si>
  <si>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</si>
  <si>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</si>
  <si>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</si>
  <si>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</si>
  <si>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</si>
  <si>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</si>
  <si>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</si>
  <si>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</si>
  <si>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</si>
  <si>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</si>
  <si>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</si>
  <si>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</si>
  <si>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</si>
  <si>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</si>
  <si>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</si>
  <si>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</si>
  <si>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</si>
  <si>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</si>
  <si>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</si>
  <si>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</si>
  <si>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</si>
  <si>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</si>
  <si>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</si>
  <si>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</si>
  <si>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</si>
  <si>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</si>
  <si>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</si>
  <si>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</si>
  <si>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</si>
  <si>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</si>
  <si>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</si>
  <si>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</si>
  <si>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</si>
  <si>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</si>
  <si>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</si>
  <si>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</si>
  <si>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</si>
  <si>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</si>
  <si>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</si>
  <si>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</si>
  <si>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</si>
  <si>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</si>
  <si>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</si>
  <si>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</si>
  <si>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</si>
  <si>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</si>
  <si>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</si>
  <si>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</si>
  <si>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</si>
  <si>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</si>
  <si>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</si>
  <si>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</si>
  <si>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</si>
  <si>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</si>
  <si>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</si>
  <si>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</si>
  <si>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</si>
  <si>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</si>
  <si>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</si>
  <si>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</si>
  <si>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</si>
  <si>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</si>
  <si>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</si>
  <si>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</si>
  <si>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</si>
  <si>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</si>
  <si>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</si>
  <si>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</si>
  <si>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</si>
  <si>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</si>
  <si>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</si>
  <si>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</si>
  <si>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</si>
  <si>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</si>
  <si>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</si>
  <si>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</si>
  <si>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</si>
  <si>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</si>
  <si>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</si>
  <si>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</si>
  <si>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</si>
  <si>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</si>
  <si>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</si>
  <si>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</si>
  <si>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</si>
  <si>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</si>
  <si>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</si>
  <si>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</si>
  <si>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</si>
  <si>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</si>
  <si>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</si>
  <si>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</si>
  <si>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</si>
  <si>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</si>
  <si>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</si>
  <si>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</si>
  <si>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</si>
  <si>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</si>
  <si>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</si>
  <si>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</si>
  <si>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</si>
  <si>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</si>
  <si>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</si>
  <si>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</si>
  <si>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</si>
  <si>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</si>
  <si>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</si>
  <si>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</si>
  <si>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</si>
  <si>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</si>
  <si>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</si>
  <si>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</si>
  <si>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</si>
  <si>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</si>
  <si>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</si>
  <si>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</si>
  <si>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</si>
  <si>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</si>
  <si>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</si>
  <si>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</si>
  <si>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</si>
  <si>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</si>
  <si>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</si>
  <si>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</si>
  <si>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</si>
  <si>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</si>
  <si>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</si>
  <si>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</si>
  <si>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</si>
  <si>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</si>
  <si>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</si>
  <si>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</si>
  <si>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</si>
  <si>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</si>
  <si>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</si>
  <si>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</si>
  <si>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</si>
  <si>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</si>
  <si>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</si>
  <si>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</si>
  <si>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</si>
  <si>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</si>
  <si>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</si>
  <si>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</si>
  <si>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</si>
  <si>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</si>
  <si>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</si>
  <si>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</si>
  <si>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</si>
  <si>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</si>
  <si>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</si>
  <si>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</si>
  <si>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</si>
  <si>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</si>
  <si>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</si>
  <si>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</si>
  <si>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</si>
  <si>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</si>
  <si>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</si>
  <si>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</si>
  <si>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</si>
  <si>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</si>
  <si>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</si>
  <si>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</si>
  <si>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</si>
  <si>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</si>
  <si>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</si>
  <si>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</si>
  <si>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</si>
  <si>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</si>
  <si>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</si>
  <si>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</si>
  <si>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</si>
  <si>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</si>
  <si>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</si>
  <si>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</si>
  <si>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</si>
  <si>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</si>
  <si>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</si>
  <si>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</si>
  <si>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</si>
  <si>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</si>
  <si>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</si>
  <si>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</si>
  <si>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</si>
  <si>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</si>
  <si>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</si>
  <si>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</si>
  <si>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</si>
  <si>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</si>
  <si>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</si>
  <si>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</si>
  <si>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</si>
  <si>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</si>
  <si>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</si>
  <si>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</si>
  <si>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</si>
  <si>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</si>
  <si>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</si>
  <si>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</si>
  <si>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</si>
  <si>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</si>
  <si>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</si>
  <si>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</si>
  <si>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</si>
  <si>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</si>
  <si>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</si>
  <si>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</si>
  <si>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</si>
  <si>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</si>
  <si>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</si>
  <si>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</si>
  <si>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</si>
  <si>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</si>
  <si>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</si>
  <si>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</si>
  <si>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</si>
  <si>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</si>
  <si>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</si>
  <si>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</si>
  <si>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</si>
  <si>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</si>
  <si>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</si>
  <si>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</si>
  <si>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</si>
  <si>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</si>
  <si>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</si>
  <si>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</si>
  <si>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</si>
  <si>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</si>
  <si>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</si>
  <si>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</si>
  <si>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</si>
  <si>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</si>
  <si>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</si>
  <si>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</si>
  <si>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</si>
  <si>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</si>
  <si>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</si>
  <si>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</si>
  <si>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</si>
  <si>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</si>
  <si>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</si>
  <si>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</si>
  <si>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</si>
  <si>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</si>
  <si>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</si>
  <si>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</si>
  <si>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</si>
  <si>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</si>
  <si>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</si>
  <si>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</si>
  <si>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</si>
  <si>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</si>
  <si>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</si>
  <si>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</si>
  <si>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</si>
  <si>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</si>
  <si>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</si>
  <si>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</si>
  <si>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</si>
  <si>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</si>
  <si>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</si>
  <si>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</si>
  <si>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</si>
  <si>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</si>
  <si>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</si>
  <si>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</si>
  <si>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</si>
  <si>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</si>
  <si>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</si>
  <si>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</si>
  <si>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</si>
  <si>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</si>
  <si>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</si>
  <si>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</si>
  <si>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</si>
  <si>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</si>
  <si>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</si>
  <si>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</si>
  <si>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</si>
  <si>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</si>
  <si>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</si>
  <si>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</si>
  <si>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</si>
  <si>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</si>
  <si>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</si>
  <si>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</si>
  <si>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</si>
  <si>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</si>
  <si>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</si>
  <si>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</si>
  <si>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</si>
  <si>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</si>
  <si>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</si>
  <si>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</si>
  <si>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</si>
  <si>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</si>
  <si>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</si>
  <si>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</si>
  <si>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</si>
  <si>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</si>
  <si>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</si>
  <si>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</si>
  <si>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</si>
  <si>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</si>
  <si>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</si>
  <si>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</si>
  <si>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</si>
  <si>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</si>
  <si>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</si>
  <si>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</si>
  <si>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</si>
  <si>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</si>
  <si>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</si>
  <si>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</si>
  <si>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</si>
  <si>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</si>
  <si>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</si>
  <si>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</si>
  <si>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</si>
  <si>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</si>
  <si>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</si>
  <si>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</si>
  <si>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</si>
  <si>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</si>
  <si>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</si>
  <si>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</si>
  <si>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</si>
  <si>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</si>
  <si>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</si>
  <si>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</si>
  <si>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</si>
  <si>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</si>
  <si>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</si>
  <si>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</si>
  <si>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</si>
  <si>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</si>
  <si>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</si>
  <si>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</si>
  <si>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</si>
  <si>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</si>
  <si>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</si>
  <si>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</si>
  <si>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</si>
  <si>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</si>
  <si>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</si>
  <si>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</si>
  <si>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</si>
  <si>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</si>
  <si>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</si>
  <si>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</si>
  <si>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</si>
  <si>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</si>
  <si>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</si>
  <si>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</si>
  <si>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</si>
  <si>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</si>
  <si>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</si>
  <si>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</si>
  <si>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</si>
  <si>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</si>
  <si>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</si>
  <si>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</si>
  <si>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</si>
  <si>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</si>
  <si>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</si>
  <si>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</si>
  <si>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</si>
  <si>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</si>
  <si>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</si>
  <si>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</si>
  <si>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</si>
  <si>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</si>
  <si>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</si>
  <si>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</si>
  <si>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</si>
  <si>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</si>
  <si>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</si>
  <si>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</si>
  <si>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</si>
  <si>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</si>
  <si>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</si>
  <si>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</si>
  <si>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</si>
  <si>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</si>
  <si>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</si>
  <si>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</si>
  <si>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</si>
  <si>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</si>
  <si>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</si>
  <si>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</si>
  <si>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</si>
  <si>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</si>
  <si>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</si>
  <si>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</si>
  <si>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</si>
  <si>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</si>
  <si>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</si>
  <si>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</si>
  <si>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</si>
  <si>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</si>
  <si>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</si>
  <si>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</si>
  <si>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</si>
  <si>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</si>
  <si>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</si>
  <si>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</si>
  <si>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</si>
  <si>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</si>
  <si>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</si>
  <si>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</si>
  <si>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</si>
  <si>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</si>
  <si>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</si>
  <si>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</si>
  <si>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</si>
  <si>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</si>
  <si>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</si>
  <si>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</si>
  <si>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</si>
  <si>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</si>
  <si>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</si>
  <si>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</si>
  <si>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</si>
  <si>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</si>
  <si>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</si>
  <si>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</si>
  <si>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</si>
  <si>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</si>
  <si>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</si>
  <si>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</si>
  <si>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</si>
  <si>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</si>
  <si>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</si>
  <si>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</si>
  <si>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</si>
  <si>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</si>
  <si>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</si>
  <si>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</si>
  <si>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</si>
  <si>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</si>
  <si>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</si>
  <si>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</si>
  <si>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</si>
  <si>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</si>
  <si>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</si>
  <si>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</si>
  <si>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</si>
  <si>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</si>
  <si>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</si>
  <si>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</si>
  <si>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</si>
  <si>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</si>
  <si>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</si>
  <si>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</si>
  <si>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</si>
  <si>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</si>
  <si>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</si>
  <si>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</si>
  <si>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</si>
  <si>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</si>
  <si>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</si>
  <si>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</si>
  <si>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</si>
  <si>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</si>
  <si>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</si>
  <si>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</si>
  <si>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</si>
  <si>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</si>
  <si>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</si>
  <si>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</si>
  <si>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</si>
  <si>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</si>
  <si>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</si>
  <si>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</si>
  <si>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</si>
  <si>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</si>
  <si>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</si>
  <si>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</si>
  <si>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</si>
  <si>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</si>
  <si>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</si>
  <si>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</si>
  <si>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</si>
  <si>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</si>
  <si>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</si>
  <si>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</si>
  <si>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</si>
  <si>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</si>
  <si>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</si>
  <si>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</si>
  <si>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</si>
  <si>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</si>
  <si>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</si>
  <si>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</si>
  <si>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</si>
  <si>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</si>
  <si>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</si>
  <si>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</si>
  <si>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</si>
  <si>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</si>
  <si>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</si>
  <si>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</si>
  <si>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</si>
  <si>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</si>
  <si>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</si>
  <si>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</si>
  <si>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</si>
  <si>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</si>
  <si>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</si>
  <si>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</si>
  <si>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</si>
  <si>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</si>
  <si>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</si>
  <si>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</si>
  <si>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</si>
  <si>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</si>
  <si>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</si>
  <si>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</si>
  <si>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</si>
  <si>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</si>
  <si>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</si>
  <si>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</si>
  <si>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</si>
  <si>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</si>
  <si>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</si>
  <si>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</si>
  <si>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</si>
  <si>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</si>
  <si>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</si>
  <si>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</si>
  <si>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</si>
  <si>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</si>
  <si>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</si>
  <si>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</si>
  <si>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</si>
  <si>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</si>
  <si>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</si>
  <si>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</si>
  <si>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</si>
  <si>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</si>
  <si>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</si>
  <si>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</si>
  <si>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</si>
  <si>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</si>
  <si>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</si>
  <si>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</si>
  <si>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</si>
  <si>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</si>
  <si>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</si>
  <si>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</si>
  <si>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</si>
  <si>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</si>
  <si>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</si>
  <si>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</si>
  <si>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</si>
  <si>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</si>
  <si>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</si>
  <si>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</si>
  <si>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</si>
  <si>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</si>
  <si>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</si>
  <si>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</si>
  <si>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</si>
  <si>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</si>
  <si>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</si>
  <si>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</si>
  <si>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</si>
  <si>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</si>
  <si>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</si>
  <si>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</si>
  <si>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</si>
  <si>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</si>
  <si>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</si>
  <si>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</si>
  <si>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</si>
  <si>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</si>
  <si>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</si>
  <si>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</si>
  <si>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</si>
  <si>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</si>
  <si>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</si>
  <si>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</si>
  <si>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</si>
  <si>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</si>
  <si>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</si>
  <si>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</si>
  <si>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</si>
  <si>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</si>
  <si>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</si>
  <si>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</si>
  <si>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</si>
  <si>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</si>
  <si>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</si>
  <si>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</si>
  <si>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</si>
  <si>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</si>
  <si>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</si>
  <si>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</si>
  <si>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</si>
  <si>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</si>
  <si>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</si>
  <si>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</si>
  <si>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</si>
  <si>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</si>
  <si>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</si>
  <si>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</si>
  <si>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</si>
  <si>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</si>
  <si>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</si>
  <si>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</si>
  <si>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</si>
  <si>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</si>
  <si>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</si>
  <si>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</si>
  <si>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</si>
  <si>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</si>
  <si>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</si>
  <si>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</si>
  <si>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</si>
  <si>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</si>
  <si>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</si>
  <si>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</si>
  <si>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</si>
  <si>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</si>
  <si>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</si>
  <si>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</si>
  <si>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</si>
  <si>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</si>
  <si>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</si>
  <si>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</si>
  <si>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</si>
  <si>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</si>
  <si>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</si>
  <si>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</si>
  <si>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</si>
  <si>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</si>
  <si>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</si>
  <si>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</si>
  <si>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</si>
  <si>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</si>
  <si>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</si>
  <si>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</si>
  <si>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</si>
  <si>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</si>
  <si>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</si>
  <si>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</si>
  <si>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</si>
  <si>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</si>
  <si>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</si>
  <si>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</si>
  <si>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</si>
  <si>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</si>
  <si>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</si>
  <si>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</si>
  <si>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</si>
  <si>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</si>
  <si>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</si>
  <si>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</si>
  <si>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</si>
  <si>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</si>
  <si>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</si>
  <si>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</si>
  <si>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</si>
  <si>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</si>
  <si>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</si>
  <si>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</si>
  <si>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</si>
  <si>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</si>
  <si>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</si>
  <si>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</si>
  <si>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</si>
  <si>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</si>
  <si>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</si>
  <si>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</si>
  <si>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</si>
  <si>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</si>
  <si>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</si>
  <si>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</si>
  <si>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</si>
  <si>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</si>
  <si>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</si>
  <si>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</si>
  <si>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</si>
  <si>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</si>
  <si>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</si>
  <si>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</si>
  <si>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</si>
  <si>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</si>
  <si>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</si>
  <si>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</si>
  <si>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</si>
  <si>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</si>
  <si>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</si>
  <si>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</si>
  <si>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</si>
  <si>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</si>
  <si>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</si>
  <si>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</si>
  <si>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</si>
  <si>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</si>
  <si>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</si>
  <si>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</si>
  <si>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</si>
  <si>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</si>
  <si>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</si>
  <si>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</si>
  <si>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</si>
  <si>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</si>
  <si>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</si>
  <si>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</si>
  <si>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</si>
  <si>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</si>
  <si>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</si>
  <si>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</si>
  <si>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</si>
  <si>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</si>
  <si>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</si>
  <si>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</si>
  <si>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</si>
  <si>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</si>
  <si>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</si>
  <si>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</si>
  <si>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</si>
  <si>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</si>
  <si>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</si>
  <si>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</si>
  <si>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</si>
  <si>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</si>
  <si>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</si>
  <si>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</si>
  <si>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</si>
  <si>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</si>
  <si>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</si>
  <si>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</si>
  <si>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</si>
  <si>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</si>
  <si>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</si>
  <si>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</si>
  <si>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</si>
  <si>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</si>
  <si>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</si>
  <si>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</si>
  <si>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</si>
  <si>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</si>
  <si>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</si>
  <si>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</si>
  <si>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</si>
  <si>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</si>
  <si>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</si>
  <si>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</si>
  <si>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</si>
  <si>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</si>
  <si>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</si>
  <si>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</si>
  <si>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</si>
  <si>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</si>
  <si>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</si>
  <si>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</si>
  <si>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</si>
  <si>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</si>
  <si>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</si>
  <si>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</si>
  <si>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</si>
  <si>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</si>
  <si>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</si>
  <si>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</si>
  <si>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</si>
  <si>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</si>
  <si>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</si>
  <si>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</si>
  <si>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</si>
  <si>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</si>
  <si>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</si>
  <si>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</si>
  <si>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</si>
  <si>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</si>
  <si>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</si>
  <si>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</si>
  <si>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</si>
  <si>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</si>
  <si>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</si>
  <si>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</si>
  <si>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</si>
  <si>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</si>
  <si>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</si>
  <si>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</si>
  <si>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</si>
  <si>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</si>
  <si>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</si>
  <si>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</si>
  <si>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</si>
  <si>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</si>
  <si>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</si>
  <si>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</si>
  <si>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</si>
  <si>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</si>
  <si>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</si>
  <si>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</si>
  <si>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</si>
  <si>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</si>
  <si>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</si>
  <si>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</si>
  <si>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</si>
  <si>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</si>
  <si>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</si>
  <si>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</si>
  <si>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</si>
  <si>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</si>
  <si>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</si>
  <si>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</si>
  <si>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</si>
  <si>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</si>
  <si>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</si>
  <si>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</si>
  <si>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</si>
  <si>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</si>
  <si>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</si>
  <si>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</si>
  <si>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</si>
  <si>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</si>
  <si>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</si>
  <si>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</si>
  <si>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</si>
  <si>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</si>
  <si>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</si>
  <si>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</si>
  <si>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</si>
  <si>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</si>
  <si>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</si>
  <si>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</si>
  <si>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</si>
  <si>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</si>
  <si>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</si>
  <si>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</si>
  <si>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</si>
  <si>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</si>
  <si>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</si>
  <si>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</si>
  <si>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</si>
  <si>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</si>
  <si>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</si>
  <si>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</si>
  <si>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</si>
  <si>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</si>
  <si>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</si>
  <si>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</si>
  <si>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</si>
  <si>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</si>
  <si>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</si>
  <si>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</si>
  <si>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</si>
  <si>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</si>
  <si>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</si>
  <si>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</si>
  <si>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</si>
  <si>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</si>
  <si>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</si>
  <si>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</si>
  <si>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</si>
  <si>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</si>
  <si>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</si>
  <si>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</si>
  <si>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</si>
  <si>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</si>
  <si>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</si>
  <si>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</si>
  <si>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</si>
  <si>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</si>
  <si>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</si>
  <si>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</si>
  <si>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</si>
  <si>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</si>
  <si>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</si>
  <si>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</si>
  <si>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</si>
  <si>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</si>
  <si>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</si>
  <si>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</si>
  <si>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</si>
  <si>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</si>
  <si>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</si>
  <si>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</si>
  <si>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</si>
  <si>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</si>
  <si>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</si>
  <si>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</si>
  <si>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</si>
  <si>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</si>
  <si>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</si>
  <si>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</si>
  <si>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</si>
  <si>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</si>
  <si>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</si>
  <si>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</si>
  <si>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</si>
  <si>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</si>
  <si>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</si>
  <si>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</si>
  <si>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</si>
  <si>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</si>
  <si>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</si>
  <si>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</si>
  <si>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</si>
  <si>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</si>
  <si>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</si>
  <si>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</si>
  <si>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</si>
  <si>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</si>
  <si>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</si>
  <si>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</si>
  <si>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</si>
  <si>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</si>
  <si>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</si>
  <si>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</si>
  <si>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</si>
  <si>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</si>
  <si>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</si>
  <si>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</si>
  <si>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</si>
  <si>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</si>
  <si>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</si>
  <si>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</si>
  <si>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</si>
  <si>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</si>
  <si>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</si>
  <si>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</si>
  <si>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</si>
  <si>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</si>
  <si>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</si>
  <si>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</si>
  <si>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</si>
  <si>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</si>
  <si>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</si>
  <si>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</si>
  <si>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</si>
  <si>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</si>
  <si>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</si>
  <si>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</si>
  <si>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</si>
  <si>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</si>
  <si>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</si>
  <si>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</si>
  <si>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</si>
  <si>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</si>
  <si>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</si>
  <si>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</si>
  <si>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</si>
  <si>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</si>
  <si>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</si>
  <si>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</si>
  <si>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</si>
  <si>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</si>
  <si>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</si>
  <si>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</si>
  <si>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</si>
  <si>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</si>
  <si>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</si>
  <si>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</si>
  <si>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</si>
  <si>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</si>
  <si>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</si>
  <si>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</si>
  <si>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</si>
  <si>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</si>
  <si>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</si>
  <si>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</si>
  <si>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</si>
  <si>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</si>
  <si>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</si>
  <si>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</si>
  <si>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</si>
  <si>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</si>
  <si>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</si>
  <si>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</si>
  <si>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</si>
  <si>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</si>
  <si>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</si>
  <si>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</si>
  <si>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</si>
  <si>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</si>
  <si>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</si>
  <si>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</si>
  <si>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</si>
  <si>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</si>
  <si>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</si>
  <si>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</si>
  <si>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</si>
  <si>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</si>
  <si>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</si>
  <si>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</si>
  <si>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</si>
  <si>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</si>
  <si>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</si>
  <si>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</si>
  <si>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</si>
  <si>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</si>
  <si>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</si>
  <si>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</si>
  <si>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</si>
  <si>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</si>
  <si>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</si>
  <si>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</si>
  <si>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</si>
  <si>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</si>
  <si>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</si>
  <si>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</si>
  <si>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</si>
  <si>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</si>
  <si>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</si>
  <si>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</si>
  <si>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</si>
  <si>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</si>
  <si>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</si>
  <si>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</si>
  <si>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</si>
  <si>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</si>
  <si>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</si>
  <si>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</si>
  <si>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</si>
  <si>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</si>
  <si>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</si>
  <si>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</si>
  <si>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</si>
  <si>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</si>
  <si>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</si>
  <si>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</si>
  <si>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</si>
  <si>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</si>
  <si>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</si>
  <si>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</si>
  <si>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</si>
  <si>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</si>
  <si>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</si>
  <si>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</si>
  <si>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</si>
  <si>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</si>
  <si>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</si>
  <si>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</si>
  <si>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</si>
  <si>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</si>
  <si>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</si>
  <si>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</si>
  <si>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</si>
  <si>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</si>
  <si>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</si>
  <si>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</si>
  <si>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</si>
  <si>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</si>
  <si>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</si>
  <si>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</si>
  <si>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</si>
  <si>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</si>
  <si>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</si>
  <si>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</si>
  <si>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</si>
  <si>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</si>
  <si>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</si>
  <si>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</si>
  <si>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</si>
  <si>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</si>
  <si>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</si>
  <si>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</si>
  <si>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</si>
  <si>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</si>
  <si>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</si>
  <si>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</si>
  <si>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</si>
  <si>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</si>
  <si>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</si>
  <si>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</si>
  <si>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</si>
  <si>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</si>
  <si>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</si>
  <si>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</si>
  <si>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</si>
  <si>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</si>
  <si>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</si>
  <si>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</si>
  <si>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</si>
  <si>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</si>
  <si>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</si>
  <si>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</si>
  <si>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</si>
  <si>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</si>
  <si>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</si>
  <si>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</si>
  <si>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</si>
  <si>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</si>
  <si>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</si>
  <si>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</si>
  <si>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</si>
  <si>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</si>
  <si>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</si>
  <si>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</si>
  <si>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</si>
  <si>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</si>
  <si>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</si>
  <si>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</si>
  <si>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</si>
  <si>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</si>
  <si>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</si>
  <si>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</si>
  <si>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</si>
  <si>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</si>
  <si>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</si>
  <si>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</si>
  <si>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</si>
  <si>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</si>
  <si>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</si>
  <si>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</si>
  <si>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</si>
  <si>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</si>
  <si>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</si>
  <si>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</si>
  <si>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</si>
  <si>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</si>
  <si>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</si>
  <si>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</si>
  <si>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</si>
  <si>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</si>
  <si>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</si>
  <si>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</si>
  <si>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</si>
  <si>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</si>
  <si>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</si>
  <si>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</si>
  <si>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</si>
  <si>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</si>
  <si>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</si>
  <si>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</si>
  <si>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</si>
  <si>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</si>
  <si>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</si>
  <si>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</si>
  <si>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</si>
  <si>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</si>
  <si>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</si>
  <si>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</si>
  <si>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</si>
  <si>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</si>
  <si>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</si>
  <si>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</si>
  <si>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</si>
  <si>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</si>
  <si>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</si>
  <si>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</si>
  <si>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</si>
  <si>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</si>
  <si>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</si>
  <si>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</si>
  <si>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</si>
  <si>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</si>
  <si>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</si>
  <si>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</si>
  <si>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</si>
  <si>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</si>
  <si>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</si>
  <si>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</si>
  <si>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</si>
  <si>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</si>
  <si>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</si>
  <si>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</si>
  <si>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</si>
  <si>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</si>
  <si>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</si>
  <si>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</si>
  <si>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</si>
  <si>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</si>
  <si>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</si>
  <si>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</si>
  <si>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</si>
  <si>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</si>
  <si>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</si>
  <si>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</si>
  <si>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</si>
  <si>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</si>
  <si>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</si>
  <si>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</si>
  <si>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</si>
  <si>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</si>
  <si>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</si>
  <si>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</si>
  <si>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</si>
  <si>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</si>
  <si>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</si>
  <si>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</si>
  <si>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</si>
  <si>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</si>
  <si>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</si>
  <si>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</si>
  <si>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</si>
  <si>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</si>
  <si>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</si>
  <si>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</si>
  <si>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</si>
  <si>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</si>
  <si>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</si>
  <si>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</si>
  <si>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</si>
  <si>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</si>
  <si>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</si>
  <si>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</si>
  <si>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</si>
  <si>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</si>
  <si>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</si>
  <si>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</si>
  <si>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</si>
  <si>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</si>
  <si>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</si>
  <si>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</si>
  <si>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</si>
  <si>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</si>
  <si>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</si>
  <si>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</si>
  <si>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</si>
  <si>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</si>
  <si>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</si>
  <si>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</si>
  <si>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</si>
  <si>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</si>
  <si>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</si>
  <si>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</si>
  <si>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</si>
  <si>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</si>
  <si>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</si>
  <si>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</si>
  <si>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</si>
  <si>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</si>
  <si>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</si>
  <si>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</si>
  <si>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</si>
  <si>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</si>
  <si>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</si>
  <si>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</si>
  <si>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</si>
  <si>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</si>
  <si>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</si>
  <si>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</si>
  <si>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</si>
  <si>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</si>
  <si>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</si>
  <si>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</si>
  <si>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</si>
  <si>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</si>
  <si>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</si>
  <si>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</si>
  <si>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</si>
  <si>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</si>
  <si>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</si>
  <si>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</si>
  <si>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</si>
  <si>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</si>
  <si>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</si>
  <si>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</si>
  <si>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</si>
  <si>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</si>
  <si>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</si>
  <si>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</si>
  <si>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</si>
  <si>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</si>
  <si>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</si>
  <si>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</si>
  <si>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</si>
  <si>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</si>
  <si>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</si>
  <si>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</si>
  <si>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</si>
  <si>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</si>
  <si>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</si>
  <si>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</si>
  <si>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</si>
  <si>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</si>
  <si>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</si>
  <si>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</si>
  <si>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</si>
  <si>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</si>
  <si>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</si>
  <si>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</si>
  <si>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</si>
  <si>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</si>
  <si>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</si>
  <si>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</si>
  <si>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</si>
  <si>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</si>
  <si>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</si>
  <si>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</si>
  <si>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</si>
  <si>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</si>
  <si>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</si>
  <si>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</si>
  <si>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</si>
  <si>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</si>
  <si>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</si>
  <si>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</si>
  <si>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</si>
  <si>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</si>
  <si>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</si>
  <si>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</si>
  <si>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</si>
  <si>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</si>
  <si>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</si>
  <si>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</si>
  <si>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</si>
  <si>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</si>
  <si>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</si>
  <si>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</si>
  <si>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</si>
  <si>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</si>
  <si>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</si>
  <si>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</si>
  <si>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</si>
  <si>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</si>
  <si>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</si>
  <si>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</si>
  <si>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</si>
  <si>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</si>
  <si>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</si>
  <si>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</si>
  <si>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</si>
  <si>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</si>
  <si>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</si>
  <si>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</si>
  <si>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</si>
  <si>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</si>
  <si>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</si>
  <si>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</si>
  <si>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</si>
  <si>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</si>
  <si>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</si>
  <si>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</si>
  <si>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</si>
  <si>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</si>
  <si>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</si>
  <si>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</si>
  <si>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</si>
  <si>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</si>
  <si>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</si>
  <si>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</si>
  <si>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</si>
  <si>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</si>
  <si>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</si>
  <si>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</si>
  <si>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</si>
  <si>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</si>
  <si>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</si>
  <si>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</si>
  <si>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</si>
  <si>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</si>
  <si>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</si>
  <si>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</si>
  <si>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</si>
  <si>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</si>
  <si>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</si>
  <si>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</si>
  <si>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</si>
  <si>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</si>
  <si>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</si>
  <si>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</si>
  <si>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</si>
  <si>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</si>
  <si>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</si>
  <si>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</si>
  <si>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</si>
  <si>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</si>
  <si>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</si>
  <si>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</si>
  <si>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</si>
  <si>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</si>
  <si>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</si>
  <si>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</si>
  <si>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</si>
  <si>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</si>
  <si>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</si>
  <si>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</si>
  <si>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</si>
  <si>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</si>
  <si>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</si>
  <si>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</si>
  <si>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</si>
  <si>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</si>
  <si>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</si>
  <si>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</si>
  <si>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</si>
  <si>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</si>
  <si>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</si>
  <si>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</si>
  <si>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</si>
  <si>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</si>
  <si>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</si>
  <si>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</si>
  <si>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</si>
  <si>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</si>
  <si>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</si>
  <si>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</si>
  <si>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</si>
  <si>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</si>
  <si>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</si>
  <si>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</si>
  <si>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</si>
  <si>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</si>
  <si>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</si>
  <si>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</si>
  <si>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</si>
  <si>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</si>
  <si>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</si>
  <si>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</si>
  <si>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</si>
  <si>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</si>
  <si>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</si>
  <si>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</si>
  <si>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</si>
  <si>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</si>
  <si>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</si>
  <si>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</si>
  <si>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</si>
  <si>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</si>
  <si>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</si>
  <si>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</si>
  <si>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</si>
  <si>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</si>
  <si>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</si>
  <si>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</si>
  <si>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</si>
  <si>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</si>
  <si>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</si>
  <si>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</si>
  <si>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</si>
  <si>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</si>
  <si>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</si>
  <si>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</si>
  <si>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</si>
  <si>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</si>
  <si>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</si>
  <si>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</si>
  <si>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</si>
  <si>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</si>
  <si>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</si>
  <si>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</si>
  <si>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</si>
  <si>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</si>
  <si>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</si>
  <si>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</si>
  <si>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</si>
  <si>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</si>
  <si>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</si>
  <si>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</si>
  <si>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</si>
  <si>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</si>
  <si>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</si>
  <si>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</si>
  <si>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</si>
  <si>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</si>
  <si>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</si>
  <si>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</si>
  <si>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</si>
  <si>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</si>
  <si>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</si>
  <si>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</si>
  <si>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</si>
  <si>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</si>
  <si>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</si>
  <si>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</si>
  <si>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</si>
  <si>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</si>
  <si>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</si>
  <si>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</si>
  <si>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</si>
  <si>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</si>
  <si>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</si>
  <si>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</si>
  <si>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</si>
  <si>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</si>
  <si>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</si>
  <si>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</si>
  <si>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</si>
  <si>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</si>
  <si>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</si>
  <si>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</si>
  <si>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</si>
  <si>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</si>
  <si>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</si>
  <si>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</si>
  <si>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</si>
  <si>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</si>
  <si>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</si>
  <si>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</si>
  <si>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</si>
  <si>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</si>
  <si>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</si>
  <si>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</si>
  <si>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</si>
  <si>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</si>
  <si>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</si>
  <si>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</si>
  <si>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</si>
  <si>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</si>
  <si>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</si>
  <si>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</si>
  <si>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</si>
  <si>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</si>
  <si>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</si>
  <si>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</si>
  <si>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</si>
  <si>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</si>
  <si>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</si>
  <si>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</si>
  <si>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</si>
  <si>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</si>
  <si>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</si>
  <si>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</si>
  <si>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</si>
  <si>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</si>
  <si>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</si>
  <si>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</si>
  <si>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</si>
  <si>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</si>
  <si>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</si>
  <si>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</si>
  <si>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</si>
  <si>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</si>
  <si>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</si>
  <si>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</si>
  <si>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</si>
  <si>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</si>
  <si>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</si>
  <si>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</si>
  <si>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</si>
  <si>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</si>
  <si>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</si>
  <si>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</si>
  <si>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</si>
  <si>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</si>
  <si>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</si>
  <si>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</si>
  <si>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</si>
  <si>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</si>
  <si>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</si>
  <si>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</si>
  <si>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</si>
  <si>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</si>
  <si>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</si>
  <si>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</si>
  <si>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</si>
  <si>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</si>
  <si>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</si>
  <si>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</si>
  <si>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</si>
  <si>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</si>
  <si>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</si>
  <si>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</si>
  <si>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</si>
  <si>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</si>
  <si>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</si>
  <si>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</si>
  <si>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</si>
  <si>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</si>
  <si>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</si>
  <si>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</si>
  <si>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</si>
  <si>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</si>
  <si>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</si>
  <si>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</si>
  <si>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</si>
  <si>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</si>
  <si>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</si>
  <si>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</si>
  <si>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</si>
  <si>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</si>
  <si>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</si>
  <si>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</si>
  <si>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</si>
  <si>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</si>
  <si>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</si>
  <si>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</si>
  <si>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</si>
  <si>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</si>
  <si>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</si>
  <si>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</si>
  <si>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</si>
  <si>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</si>
  <si>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</si>
  <si>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</si>
  <si>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</si>
  <si>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</si>
  <si>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</si>
  <si>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</si>
  <si>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</si>
  <si>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</si>
  <si>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</si>
  <si>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</si>
  <si>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</si>
  <si>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</si>
  <si>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</si>
  <si>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</si>
  <si>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</si>
  <si>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</si>
  <si>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</si>
  <si>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</si>
  <si>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</si>
  <si>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</si>
  <si>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</si>
  <si>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</si>
  <si>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</si>
  <si>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</si>
  <si>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</si>
  <si>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</si>
  <si>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</si>
  <si>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</si>
  <si>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</si>
  <si>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</si>
  <si>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</si>
  <si>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</si>
  <si>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</si>
  <si>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</si>
  <si>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</si>
  <si>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</si>
  <si>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</si>
  <si>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</si>
  <si>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</si>
  <si>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</si>
  <si>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</si>
  <si>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</si>
  <si>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</si>
  <si>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</si>
  <si>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</si>
  <si>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</si>
  <si>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</si>
  <si>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</si>
  <si>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</si>
  <si>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</si>
  <si>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</si>
  <si>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</si>
  <si>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</si>
  <si>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</si>
  <si>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</si>
  <si>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</si>
  <si>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</si>
  <si>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</si>
  <si>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</si>
  <si>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</si>
  <si>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</si>
  <si>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</si>
  <si>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</si>
  <si>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</si>
  <si>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</si>
  <si>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</si>
  <si>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</si>
  <si>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</si>
  <si>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</si>
  <si>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</si>
  <si>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</si>
  <si>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</si>
  <si>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</si>
  <si>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</si>
  <si>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</si>
  <si>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</si>
  <si>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</si>
  <si>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</si>
  <si>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</si>
  <si>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</si>
  <si>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</si>
  <si>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</si>
  <si>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</si>
  <si>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</si>
  <si>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</si>
  <si>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</si>
  <si>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</si>
  <si>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</si>
  <si>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</si>
  <si>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</si>
  <si>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</si>
  <si>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</si>
  <si>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</si>
  <si>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</si>
  <si>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</si>
  <si>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</si>
  <si>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</si>
  <si>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</si>
  <si>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</si>
  <si>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</si>
  <si>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</si>
  <si>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</si>
  <si>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</si>
  <si>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</si>
  <si>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</si>
  <si>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</si>
  <si>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</si>
  <si>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</si>
  <si>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</si>
  <si>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</si>
  <si>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</si>
  <si>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</si>
  <si>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</si>
  <si>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</si>
  <si>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</si>
  <si>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</si>
  <si>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</si>
  <si>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</si>
  <si>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</si>
  <si>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</si>
  <si>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</si>
  <si>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</si>
  <si>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</si>
  <si>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</si>
  <si>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</si>
  <si>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</si>
  <si>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</si>
  <si>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</si>
  <si>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</si>
  <si>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</si>
  <si>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</si>
  <si>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</si>
  <si>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</si>
  <si>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</si>
  <si>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</si>
  <si>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</si>
  <si>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</si>
  <si>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</si>
  <si>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</si>
  <si>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</si>
  <si>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</si>
  <si>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</si>
  <si>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</si>
  <si>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</si>
  <si>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</si>
  <si>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</si>
  <si>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</si>
  <si>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</si>
  <si>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</si>
  <si>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</si>
  <si>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</si>
  <si>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</si>
  <si>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</si>
  <si>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</si>
  <si>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</si>
  <si>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</si>
  <si>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</si>
  <si>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</si>
  <si>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</si>
  <si>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</si>
  <si>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</si>
  <si>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</si>
  <si>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</si>
  <si>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</si>
  <si>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</si>
  <si>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</si>
  <si>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</si>
  <si>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</si>
  <si>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</si>
  <si>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</si>
  <si>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</si>
  <si>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</si>
  <si>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</si>
  <si>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</si>
  <si>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</si>
  <si>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</si>
  <si>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</si>
  <si>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</si>
  <si>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</si>
  <si>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</si>
  <si>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</si>
  <si>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</si>
  <si>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</si>
  <si>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</si>
  <si>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</si>
  <si>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</si>
  <si>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</si>
  <si>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</si>
  <si>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</si>
  <si>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</si>
  <si>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</si>
  <si>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</si>
  <si>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</si>
  <si>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</si>
  <si>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</si>
  <si>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</si>
  <si>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</si>
  <si>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</si>
  <si>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</si>
  <si>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</si>
  <si>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</si>
  <si>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</si>
  <si>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</si>
  <si>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</si>
  <si>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</si>
  <si>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</si>
  <si>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</si>
  <si>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</si>
  <si>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</si>
  <si>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</si>
  <si>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</si>
  <si>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</si>
  <si>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</si>
  <si>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</si>
  <si>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</si>
  <si>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</si>
  <si>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</si>
  <si>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</si>
  <si>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</si>
  <si>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</si>
  <si>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</si>
  <si>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</si>
  <si>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</si>
  <si>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</si>
  <si>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</si>
  <si>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</si>
  <si>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</si>
  <si>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</si>
  <si>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</si>
  <si>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</si>
  <si>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</si>
  <si>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</si>
  <si>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</si>
  <si>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</si>
  <si>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</si>
  <si>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</si>
  <si>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</si>
  <si>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</si>
  <si>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</si>
  <si>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</si>
  <si>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</si>
  <si>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</si>
  <si>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</si>
  <si>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</si>
  <si>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</si>
  <si>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</si>
  <si>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</si>
  <si>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</si>
  <si>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</si>
  <si>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</si>
  <si>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</si>
  <si>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</si>
  <si>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</si>
  <si>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</si>
  <si>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</si>
  <si>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</si>
  <si>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</si>
  <si>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</si>
  <si>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</si>
  <si>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</si>
  <si>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</si>
  <si>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</si>
  <si>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</si>
  <si>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</si>
  <si>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</si>
  <si>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</si>
  <si>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</si>
  <si>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</si>
  <si>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</si>
  <si>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</si>
  <si>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</si>
  <si>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</si>
  <si>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</si>
  <si>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</si>
  <si>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</si>
  <si>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</si>
  <si>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</si>
  <si>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</si>
  <si>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</si>
  <si>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</si>
  <si>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</si>
  <si>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</si>
  <si>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</si>
  <si>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</si>
  <si>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</si>
  <si>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</si>
  <si>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</si>
  <si>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</si>
  <si>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</si>
  <si>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</si>
  <si>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</si>
  <si>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</si>
  <si>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</si>
  <si>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</si>
  <si>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</si>
  <si>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</si>
  <si>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</si>
  <si>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</si>
  <si>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</si>
  <si>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</si>
  <si>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</si>
  <si>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</si>
  <si>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</si>
  <si>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</si>
  <si>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</si>
  <si>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</si>
  <si>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</si>
  <si>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</si>
  <si>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</si>
  <si>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</si>
  <si>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</si>
  <si>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</si>
  <si>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</si>
  <si>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</si>
  <si>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</si>
  <si>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</si>
  <si>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</si>
  <si>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</si>
  <si>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</si>
  <si>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</si>
  <si>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</si>
  <si>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</si>
  <si>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</si>
  <si>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</si>
  <si>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</si>
  <si>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</si>
  <si>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</si>
  <si>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</si>
  <si>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</si>
  <si>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</si>
  <si>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</si>
  <si>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</si>
  <si>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</si>
  <si>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</si>
  <si>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</si>
  <si>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</si>
  <si>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</si>
  <si>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</si>
  <si>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</si>
  <si>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</si>
  <si>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</si>
  <si>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</si>
  <si>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</si>
  <si>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</si>
  <si>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</si>
  <si>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</si>
  <si>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</si>
  <si>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</si>
  <si>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</si>
  <si>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</si>
  <si>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</si>
  <si>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</si>
  <si>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</si>
  <si>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</si>
  <si>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</si>
  <si>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</si>
  <si>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</si>
  <si>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</si>
  <si>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</si>
  <si>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</si>
  <si>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</si>
  <si>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</si>
  <si>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</si>
  <si>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</si>
  <si>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</si>
  <si>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</si>
  <si>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</si>
  <si>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</si>
  <si>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</si>
  <si>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</si>
  <si>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</si>
  <si>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</si>
  <si>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</si>
  <si>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</si>
  <si>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</si>
  <si>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</si>
  <si>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</si>
  <si>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</si>
  <si>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</si>
  <si>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</si>
  <si>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</si>
  <si>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</si>
  <si>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</si>
  <si>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</si>
  <si>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</si>
  <si>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</si>
  <si>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</si>
  <si>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</si>
  <si>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</si>
  <si>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</si>
  <si>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</si>
  <si>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</si>
  <si>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</si>
  <si>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</si>
  <si>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</si>
  <si>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</si>
  <si>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</si>
  <si>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</si>
  <si>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</si>
  <si>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</si>
  <si>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</si>
  <si>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</si>
  <si>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</si>
  <si>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</si>
  <si>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</si>
  <si>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</si>
  <si>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</si>
  <si>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</si>
  <si>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</si>
  <si>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</si>
  <si>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</si>
  <si>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</si>
  <si>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</si>
  <si>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</si>
  <si>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</si>
  <si>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</si>
  <si>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</si>
  <si>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</si>
  <si>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</si>
  <si>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</si>
  <si>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</si>
  <si>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</si>
  <si>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</si>
  <si>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</si>
  <si>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</si>
  <si>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</si>
  <si>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</si>
  <si>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</si>
  <si>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</si>
  <si>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</si>
  <si>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</si>
  <si>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</si>
  <si>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</si>
  <si>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</si>
  <si>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</si>
  <si>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</si>
  <si>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</si>
  <si>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</si>
  <si>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</si>
  <si>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</si>
  <si>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</si>
  <si>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</si>
  <si>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</si>
  <si>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</si>
  <si>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</si>
  <si>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</si>
  <si>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</si>
  <si>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</si>
  <si>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</si>
  <si>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</si>
  <si>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</si>
  <si>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</si>
  <si>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</si>
  <si>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</si>
  <si>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</si>
  <si>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</si>
  <si>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</si>
  <si>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</si>
  <si>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</si>
  <si>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</si>
  <si>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</si>
  <si>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</si>
  <si>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</si>
  <si>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</si>
  <si>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</si>
  <si>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</si>
  <si>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</si>
  <si>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</si>
  <si>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</si>
  <si>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</si>
  <si>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</si>
  <si>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</si>
  <si>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</si>
  <si>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</si>
  <si>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</si>
  <si>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</si>
  <si>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</si>
  <si>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</si>
  <si>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</si>
  <si>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</si>
  <si>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</si>
  <si>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</si>
  <si>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</si>
  <si>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</si>
  <si>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</si>
  <si>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</si>
  <si>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</si>
  <si>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</si>
  <si>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</si>
  <si>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</si>
  <si>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</si>
  <si>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</si>
  <si>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</si>
  <si>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</si>
  <si>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</si>
  <si>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</si>
  <si>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</si>
  <si>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</si>
  <si>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</si>
  <si>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</si>
  <si>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</si>
  <si>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</si>
  <si>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</si>
  <si>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</si>
  <si>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</si>
  <si>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</si>
  <si>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</si>
  <si>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</si>
  <si>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</si>
  <si>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</si>
  <si>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</si>
  <si>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</si>
  <si>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</si>
  <si>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</si>
  <si>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</si>
  <si>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</si>
  <si>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</si>
  <si>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</si>
  <si>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</si>
  <si>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</si>
  <si>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</si>
  <si>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</si>
  <si>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</si>
  <si>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</si>
  <si>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</si>
  <si>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</si>
  <si>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</si>
  <si>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</si>
  <si>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</si>
  <si>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</si>
  <si>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</si>
  <si>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</si>
  <si>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</si>
  <si>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</si>
  <si>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</si>
  <si>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</si>
  <si>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</si>
  <si>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</si>
  <si>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</si>
  <si>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</si>
  <si>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</si>
  <si>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</si>
  <si>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</si>
  <si>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</si>
  <si>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</si>
  <si>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</si>
  <si>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</si>
  <si>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</si>
  <si>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</si>
  <si>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</si>
  <si>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</si>
  <si>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</si>
  <si>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</si>
  <si>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</si>
  <si>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</si>
  <si>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</si>
  <si>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</si>
  <si>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</si>
  <si>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</si>
  <si>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</si>
  <si>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</si>
  <si>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</si>
  <si>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</si>
  <si>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</si>
  <si>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</si>
  <si>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</si>
  <si>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</si>
  <si>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</si>
  <si>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</si>
  <si>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</si>
  <si>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</si>
  <si>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</si>
  <si>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</si>
  <si>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</si>
  <si>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</si>
  <si>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</si>
  <si>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</si>
  <si>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</si>
  <si>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</si>
  <si>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</si>
  <si>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</si>
  <si>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</si>
  <si>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</si>
  <si>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</si>
  <si>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</si>
  <si>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</si>
  <si>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</si>
  <si>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</si>
  <si>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</si>
  <si>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</si>
  <si>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</si>
  <si>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</si>
  <si>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</si>
  <si>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</si>
  <si>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</si>
  <si>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</si>
  <si>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</si>
  <si>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</si>
  <si>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</si>
  <si>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</si>
  <si>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</si>
  <si>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</si>
  <si>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</si>
  <si>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</si>
  <si>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</si>
  <si>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</si>
  <si>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</si>
  <si>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</si>
  <si>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</si>
  <si>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</si>
  <si>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</si>
  <si>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</si>
  <si>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</si>
  <si>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</si>
  <si>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</si>
  <si>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</si>
  <si>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</si>
  <si>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</si>
  <si>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</si>
  <si>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</si>
  <si>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</si>
  <si>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</si>
  <si>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</si>
  <si>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</si>
  <si>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</si>
  <si>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</si>
  <si>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</si>
  <si>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</si>
  <si>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</si>
  <si>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</si>
  <si>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</si>
  <si>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</si>
  <si>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</si>
  <si>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</si>
  <si>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</si>
  <si>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</si>
  <si>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</si>
  <si>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</si>
  <si>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</si>
  <si>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</si>
  <si>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</si>
  <si>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</si>
  <si>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</si>
  <si>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</si>
  <si>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</si>
  <si>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</si>
  <si>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</si>
  <si>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</si>
  <si>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</si>
  <si>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</si>
  <si>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</si>
  <si>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</si>
  <si>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</si>
  <si>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</si>
  <si>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</si>
  <si>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</si>
  <si>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</si>
  <si>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</si>
  <si>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</si>
  <si>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</si>
  <si>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</si>
  <si>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</si>
  <si>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</si>
  <si>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</si>
  <si>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</si>
  <si>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</si>
  <si>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</si>
  <si>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</si>
  <si>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</si>
  <si>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</si>
  <si>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</si>
  <si>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</si>
  <si>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</si>
  <si>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</si>
  <si>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</si>
  <si>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</si>
  <si>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</si>
  <si>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</si>
  <si>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</si>
  <si>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</si>
  <si>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</si>
  <si>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</si>
  <si>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</si>
  <si>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</si>
  <si>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</si>
  <si>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</si>
  <si>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</si>
  <si>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</si>
  <si>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</si>
  <si>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</si>
  <si>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</si>
  <si>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</si>
  <si>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</si>
  <si>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</si>
  <si>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</si>
  <si>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</si>
  <si>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</si>
  <si>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</si>
  <si>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</si>
  <si>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</si>
  <si>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</si>
  <si>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</si>
  <si>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</si>
  <si>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</si>
  <si>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</si>
  <si>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</si>
  <si>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</si>
  <si>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</si>
  <si>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</si>
  <si>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</si>
  <si>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</si>
  <si>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</si>
  <si>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</si>
  <si>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</si>
  <si>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</si>
  <si>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</si>
  <si>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</si>
  <si>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</si>
  <si>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</si>
  <si>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</si>
  <si>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</si>
  <si>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</si>
  <si>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</si>
  <si>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</si>
  <si>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</si>
  <si>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</si>
  <si>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</si>
  <si>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</si>
  <si>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</si>
  <si>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</si>
  <si>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</si>
  <si>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</si>
  <si>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</si>
  <si>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</si>
  <si>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</si>
  <si>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</si>
  <si>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</si>
  <si>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</si>
  <si>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</si>
  <si>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</si>
  <si>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</si>
  <si>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</si>
  <si>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</si>
  <si>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</si>
  <si>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</si>
  <si>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</si>
  <si>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</si>
  <si>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</si>
  <si>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</si>
  <si>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</si>
  <si>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</si>
  <si>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</si>
  <si>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</si>
  <si>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</si>
  <si>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</si>
  <si>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</si>
  <si>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</si>
  <si>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</si>
  <si>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</si>
  <si>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</si>
  <si>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</si>
  <si>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</si>
  <si>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</si>
  <si>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</si>
  <si>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</si>
  <si>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</si>
  <si>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</si>
  <si>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</si>
  <si>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</si>
  <si>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</si>
  <si>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</si>
  <si>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</si>
  <si>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</si>
  <si>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</si>
  <si>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</si>
  <si>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</si>
  <si>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</si>
  <si>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</si>
  <si>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</si>
  <si>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</si>
  <si>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</si>
  <si>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</si>
  <si>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</si>
  <si>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</si>
  <si>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</si>
  <si>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</si>
  <si>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</si>
  <si>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</si>
  <si>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</si>
  <si>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</si>
  <si>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</si>
  <si>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</si>
  <si>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</si>
  <si>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</si>
  <si>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</si>
  <si>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</si>
  <si>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</si>
  <si>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</si>
  <si>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</si>
  <si>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</si>
  <si>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</si>
  <si>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</si>
  <si>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</si>
  <si>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</si>
  <si>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</si>
  <si>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</si>
  <si>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</si>
  <si>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</si>
  <si>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</si>
  <si>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</si>
  <si>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</si>
  <si>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</si>
  <si>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</si>
  <si>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</si>
  <si>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</si>
  <si>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</si>
  <si>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</si>
  <si>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</si>
  <si>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</si>
  <si>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</si>
  <si>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</si>
  <si>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</si>
  <si>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</si>
  <si>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</si>
  <si>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</si>
  <si>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</si>
  <si>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</si>
  <si>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</si>
  <si>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</si>
  <si>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</si>
  <si>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</si>
  <si>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</si>
  <si>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</si>
  <si>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</si>
  <si>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</si>
  <si>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</si>
  <si>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</si>
  <si>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</si>
  <si>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</si>
  <si>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</si>
  <si>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</si>
  <si>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</si>
  <si>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</si>
  <si>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</si>
  <si>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</si>
  <si>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</si>
  <si>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</si>
  <si>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</si>
  <si>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</si>
  <si>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</si>
  <si>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</si>
  <si>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</si>
  <si>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</si>
  <si>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</si>
  <si>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</si>
  <si>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</si>
  <si>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</si>
  <si>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</si>
  <si>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</si>
  <si>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</si>
  <si>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</si>
  <si>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</si>
  <si>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</si>
  <si>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</si>
  <si>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</si>
  <si>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</si>
  <si>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</si>
  <si>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</si>
  <si>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</si>
  <si>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</si>
  <si>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</si>
  <si>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</si>
  <si>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</si>
  <si>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</si>
  <si>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</si>
  <si>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</si>
  <si>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</si>
  <si>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</si>
  <si>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</si>
  <si>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</si>
  <si>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</si>
  <si>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</si>
  <si>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</si>
  <si>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</si>
  <si>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</si>
  <si>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</si>
  <si>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</si>
  <si>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</si>
  <si>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</si>
  <si>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</si>
  <si>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</si>
  <si>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</si>
  <si>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</si>
  <si>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</si>
  <si>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</si>
  <si>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</si>
  <si>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</si>
  <si>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</si>
  <si>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</si>
  <si>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</si>
  <si>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</si>
  <si>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</si>
  <si>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</si>
  <si>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</si>
  <si>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</si>
  <si>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</si>
  <si>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</si>
  <si>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</si>
  <si>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</si>
  <si>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</si>
  <si>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</si>
  <si>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</si>
  <si>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</si>
  <si>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</si>
  <si>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</si>
  <si>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</si>
  <si>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</si>
  <si>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</si>
  <si>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</si>
  <si>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</si>
  <si>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</si>
  <si>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</si>
  <si>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</si>
  <si>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</si>
  <si>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</si>
  <si>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</si>
  <si>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</si>
  <si>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</si>
  <si>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</si>
  <si>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</si>
  <si>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</si>
  <si>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</si>
  <si>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</si>
  <si>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</si>
  <si>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</si>
  <si>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</si>
  <si>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</si>
  <si>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</si>
  <si>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</si>
  <si>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</si>
  <si>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</si>
  <si>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</si>
  <si>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</si>
  <si>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</si>
  <si>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</si>
  <si>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</si>
  <si>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</si>
  <si>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</si>
  <si>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</si>
  <si>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</si>
  <si>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</si>
  <si>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</si>
  <si>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</si>
  <si>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</si>
  <si>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</si>
  <si>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</si>
  <si>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</si>
  <si>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</si>
  <si>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</si>
  <si>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</si>
  <si>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</si>
  <si>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</si>
  <si>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</si>
  <si>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</si>
  <si>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</si>
  <si>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</si>
  <si>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</si>
  <si>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</si>
  <si>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</si>
  <si>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</si>
  <si>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</si>
  <si>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</si>
  <si>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</si>
  <si>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</si>
  <si>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</si>
  <si>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</si>
  <si>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</si>
  <si>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</si>
  <si>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</si>
  <si>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</si>
  <si>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</si>
  <si>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</si>
  <si>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</si>
  <si>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</si>
  <si>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</si>
  <si>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</si>
  <si>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</si>
  <si>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</si>
  <si>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</si>
  <si>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</si>
  <si>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</si>
  <si>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</si>
  <si>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</si>
  <si>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</si>
  <si>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</si>
  <si>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</si>
  <si>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</si>
  <si>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</si>
  <si>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</si>
  <si>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</si>
  <si>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</si>
  <si>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</si>
  <si>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</si>
  <si>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</si>
  <si>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</si>
  <si>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</si>
  <si>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</si>
  <si>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</si>
  <si>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</si>
  <si>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</si>
  <si>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</si>
  <si>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</si>
  <si>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</si>
  <si>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</si>
  <si>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</si>
  <si>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</si>
  <si>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</si>
  <si>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</si>
  <si>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</si>
  <si>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</si>
  <si>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</si>
  <si>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</si>
  <si>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</si>
  <si>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</si>
  <si>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</si>
  <si>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</si>
  <si>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</si>
  <si>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</si>
  <si>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</si>
  <si>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</si>
  <si>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</si>
  <si>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</si>
  <si>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</si>
  <si>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</si>
  <si>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</si>
  <si>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</si>
  <si>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</si>
  <si>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</si>
  <si>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</si>
  <si>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</si>
  <si>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</si>
  <si>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</si>
  <si>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</si>
  <si>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</si>
  <si>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</si>
  <si>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</si>
  <si>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</si>
  <si>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</si>
  <si>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</si>
  <si>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</si>
  <si>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</si>
  <si>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</si>
  <si>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</si>
  <si>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</si>
  <si>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</si>
  <si>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</si>
  <si>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</si>
  <si>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</si>
  <si>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</si>
  <si>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</si>
  <si>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</si>
  <si>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</si>
  <si>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</si>
  <si>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</si>
  <si>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</si>
  <si>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</si>
  <si>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</si>
  <si>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</si>
  <si>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</si>
  <si>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</si>
  <si>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</si>
  <si>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</si>
  <si>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</si>
  <si>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</si>
  <si>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</si>
  <si>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</si>
  <si>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</si>
  <si>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</si>
  <si>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</si>
  <si>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</si>
  <si>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</si>
  <si>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</si>
  <si>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</si>
  <si>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</si>
  <si>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</si>
  <si>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</si>
  <si>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</si>
  <si>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</si>
  <si>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</si>
  <si>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</si>
  <si>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</si>
  <si>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</si>
  <si>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</si>
  <si>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</si>
  <si>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</si>
  <si>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</si>
  <si>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</si>
  <si>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</si>
  <si>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</si>
  <si>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</si>
  <si>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</si>
  <si>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</si>
  <si>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</si>
  <si>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</si>
  <si>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</si>
  <si>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</si>
  <si>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</si>
  <si>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</si>
  <si>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</si>
  <si>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</si>
  <si>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</si>
  <si>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</si>
  <si>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</si>
  <si>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</si>
  <si>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</si>
  <si>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</si>
  <si>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</si>
  <si>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</si>
  <si>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</si>
  <si>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</si>
  <si>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</si>
  <si>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</si>
  <si>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</si>
  <si>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</si>
  <si>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</si>
  <si>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</si>
  <si>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</si>
  <si>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</si>
  <si>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</si>
  <si>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</si>
  <si>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</si>
  <si>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</si>
  <si>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</si>
  <si>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</si>
  <si>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</si>
  <si>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</si>
  <si>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</si>
  <si>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</si>
  <si>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</si>
  <si>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</si>
  <si>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</si>
  <si>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</si>
  <si>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</si>
  <si>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</si>
  <si>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</si>
  <si>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</si>
  <si>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</si>
  <si>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</si>
  <si>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</si>
  <si>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</si>
  <si>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</si>
  <si>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</si>
  <si>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</si>
  <si>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</si>
  <si>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</si>
  <si>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</si>
  <si>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</si>
  <si>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</si>
  <si>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</si>
  <si>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</si>
  <si>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</si>
  <si>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</si>
  <si>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</si>
  <si>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</si>
  <si>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</si>
  <si>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</si>
  <si>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</si>
  <si>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</si>
  <si>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</si>
  <si>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</si>
  <si>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</si>
  <si>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</si>
  <si>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</si>
  <si>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</si>
  <si>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</si>
  <si>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</si>
  <si>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</si>
  <si>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</si>
  <si>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</si>
  <si>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</si>
  <si>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</si>
  <si>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</si>
  <si>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</si>
  <si>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</si>
  <si>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</si>
  <si>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</si>
  <si>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</si>
  <si>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</si>
  <si>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</si>
  <si>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</si>
  <si>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</si>
  <si>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</si>
  <si>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</si>
  <si>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</si>
  <si>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</si>
  <si>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</si>
  <si>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</si>
  <si>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</si>
  <si>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</si>
  <si>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</si>
  <si>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</si>
  <si>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</si>
  <si>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</si>
  <si>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</si>
  <si>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</si>
  <si>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</si>
  <si>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</si>
  <si>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</si>
  <si>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</si>
  <si>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</si>
  <si>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</si>
  <si>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</si>
  <si>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</si>
  <si>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</si>
  <si>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</si>
  <si>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</si>
  <si>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</si>
  <si>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</si>
  <si>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</si>
  <si>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</si>
  <si>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</si>
  <si>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</si>
  <si>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</si>
  <si>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</si>
  <si>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</si>
  <si>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</si>
  <si>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</si>
  <si>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</si>
  <si>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</si>
  <si>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</si>
  <si>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</si>
  <si>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</si>
  <si>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</si>
  <si>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</si>
  <si>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</si>
  <si>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</si>
  <si>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</si>
  <si>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</si>
  <si>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</si>
  <si>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</si>
  <si>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</si>
  <si>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</si>
  <si>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</si>
  <si>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</si>
  <si>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</si>
  <si>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</si>
  <si>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</si>
  <si>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</si>
  <si>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</si>
  <si>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</si>
  <si>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</si>
  <si>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</si>
  <si>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</si>
  <si>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</si>
  <si>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</si>
  <si>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</si>
  <si>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</si>
  <si>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</si>
  <si>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</si>
  <si>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</si>
  <si>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</si>
  <si>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</si>
  <si>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</si>
  <si>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</si>
  <si>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</si>
  <si>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</si>
  <si>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</si>
  <si>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</si>
  <si>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</si>
  <si>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</si>
  <si>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</si>
  <si>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</si>
  <si>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</si>
  <si>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</si>
  <si>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</si>
  <si>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</si>
  <si>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</si>
  <si>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</si>
  <si>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</si>
  <si>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</si>
  <si>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</si>
  <si>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</si>
  <si>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</si>
  <si>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</si>
  <si>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</si>
  <si>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</si>
  <si>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</si>
  <si>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</si>
  <si>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</si>
  <si>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</si>
  <si>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</si>
  <si>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</si>
  <si>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</si>
  <si>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</si>
  <si>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</si>
  <si>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</si>
  <si>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</si>
  <si>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</si>
  <si>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</si>
  <si>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</si>
  <si>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</si>
  <si>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</si>
  <si>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</si>
  <si>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</si>
  <si>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</si>
  <si>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</si>
  <si>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</si>
  <si>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</si>
  <si>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</si>
  <si>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</si>
  <si>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</si>
  <si>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</si>
  <si>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</si>
  <si>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</si>
  <si>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</si>
  <si>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</si>
  <si>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</si>
  <si>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</si>
  <si>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</si>
  <si>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</si>
  <si>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</si>
  <si>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</si>
  <si>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</si>
  <si>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</si>
  <si>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</si>
  <si>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</si>
  <si>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</si>
  <si>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</si>
  <si>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</si>
  <si>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</si>
  <si>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</si>
  <si>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</si>
  <si>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</si>
  <si>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</si>
  <si>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</si>
  <si>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</si>
  <si>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</si>
  <si>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</si>
  <si>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</si>
  <si>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</si>
  <si>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</si>
  <si>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</si>
  <si>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</si>
  <si>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</si>
  <si>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</si>
  <si>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</si>
  <si>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</si>
  <si>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</si>
  <si>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</si>
  <si>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</si>
  <si>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</si>
  <si>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</si>
  <si>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</si>
  <si>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</si>
  <si>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</si>
  <si>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</si>
  <si>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</si>
  <si>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</si>
  <si>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</si>
  <si>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</si>
  <si>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</si>
  <si>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</si>
  <si>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</si>
  <si>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</si>
  <si>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</si>
  <si>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</si>
  <si>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</si>
  <si>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</si>
  <si>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</si>
  <si>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</si>
  <si>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</si>
  <si>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</si>
  <si>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</si>
  <si>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</si>
  <si>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</si>
  <si>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</si>
  <si>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</si>
  <si>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</si>
  <si>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</si>
  <si>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</si>
  <si>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</si>
  <si>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</si>
  <si>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</si>
  <si>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</si>
  <si>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</si>
  <si>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</si>
  <si>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</si>
  <si>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</si>
  <si>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</si>
  <si>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</si>
  <si>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</si>
  <si>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</si>
  <si>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</si>
  <si>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</si>
  <si>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</si>
  <si>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</si>
  <si>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</si>
  <si>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</si>
  <si>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</si>
  <si>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</si>
  <si>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</si>
  <si>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</si>
  <si>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</si>
  <si>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</si>
  <si>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</si>
  <si>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</si>
  <si>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</si>
  <si>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</si>
  <si>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</si>
  <si>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</si>
  <si>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</si>
  <si>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</si>
  <si>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</si>
  <si>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</si>
  <si>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</si>
  <si>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</si>
  <si>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</si>
  <si>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</si>
  <si>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</si>
  <si>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</si>
  <si>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</si>
  <si>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</si>
  <si>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</si>
  <si>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</si>
  <si>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</si>
  <si>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</si>
  <si>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</si>
  <si>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</si>
  <si>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</si>
  <si>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</si>
  <si>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</si>
  <si>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</si>
  <si>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</si>
  <si>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</si>
  <si>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</si>
  <si>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</si>
  <si>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</si>
  <si>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</si>
  <si>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</si>
  <si>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</si>
  <si>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</si>
  <si>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</si>
  <si>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</si>
  <si>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</si>
  <si>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</si>
  <si>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</si>
  <si>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</si>
  <si>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</si>
  <si>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</si>
  <si>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</si>
  <si>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</si>
  <si>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</si>
  <si>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</si>
  <si>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</si>
  <si>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</si>
  <si>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</si>
  <si>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</si>
  <si>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</si>
  <si>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</si>
  <si>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</si>
  <si>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</si>
  <si>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</si>
  <si>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</si>
  <si>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</si>
  <si>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</si>
  <si>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</si>
  <si>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</si>
  <si>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</si>
  <si>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</si>
  <si>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</si>
  <si>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</si>
  <si>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</si>
  <si>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</si>
  <si>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</si>
  <si>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</si>
  <si>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</si>
  <si>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</si>
  <si>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</si>
  <si>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</si>
  <si>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</si>
  <si>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</si>
  <si>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</si>
  <si>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</si>
  <si>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</si>
  <si>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</si>
  <si>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</si>
  <si>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</si>
  <si>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</si>
  <si>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</si>
  <si>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</si>
  <si>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</si>
  <si>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</si>
  <si>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</si>
  <si>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</si>
  <si>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</si>
  <si>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</si>
  <si>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</si>
  <si>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</si>
  <si>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</si>
  <si>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</si>
  <si>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</si>
  <si>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</si>
  <si>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</si>
  <si>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</si>
  <si>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</si>
  <si>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</si>
  <si>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</si>
  <si>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</si>
  <si>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</si>
  <si>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</si>
  <si>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</si>
  <si>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</si>
  <si>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</si>
  <si>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</si>
  <si>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</si>
  <si>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</si>
  <si>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</si>
  <si>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</si>
  <si>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</si>
  <si>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</si>
  <si>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</si>
  <si>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</si>
  <si>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</si>
  <si>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</si>
  <si>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</si>
  <si>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</si>
  <si>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</si>
  <si>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</si>
  <si>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</si>
  <si>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</si>
  <si>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</si>
  <si>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</si>
  <si>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</si>
  <si>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</si>
  <si>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</si>
  <si>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</si>
  <si>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</si>
  <si>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</si>
  <si>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</si>
  <si>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</si>
  <si>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</si>
  <si>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</si>
  <si>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</si>
  <si>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</si>
  <si>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</si>
  <si>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</si>
  <si>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</si>
  <si>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</si>
  <si>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</si>
  <si>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</si>
  <si>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</si>
  <si>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</si>
  <si>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</si>
  <si>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</si>
  <si>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</si>
  <si>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</si>
  <si>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</si>
  <si>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</si>
  <si>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</si>
  <si>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</si>
  <si>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</si>
  <si>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</si>
  <si>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</si>
  <si>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</si>
  <si>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</si>
  <si>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</si>
  <si>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</si>
  <si>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</si>
  <si>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</si>
  <si>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</si>
  <si>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</si>
  <si>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</si>
  <si>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</si>
  <si>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</si>
  <si>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</si>
  <si>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</si>
  <si>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</si>
  <si>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</si>
  <si>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</si>
  <si>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</si>
  <si>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</si>
  <si>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</si>
  <si>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</si>
  <si>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</si>
  <si>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</si>
  <si>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</si>
  <si>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</si>
  <si>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</si>
  <si>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</si>
  <si>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</si>
  <si>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</si>
  <si>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</si>
  <si>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</si>
  <si>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</si>
  <si>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</si>
  <si>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</si>
  <si>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</si>
  <si>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</si>
  <si>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</si>
  <si>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</si>
  <si>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</si>
  <si>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</si>
  <si>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</si>
  <si>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</si>
  <si>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</si>
  <si>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</si>
  <si>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</si>
  <si>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</si>
  <si>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</si>
  <si>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</si>
  <si>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</si>
  <si>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</si>
  <si>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</si>
  <si>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</si>
  <si>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</si>
  <si>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</si>
  <si>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</si>
  <si>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</si>
  <si>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</si>
  <si>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</si>
  <si>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</si>
  <si>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</si>
  <si>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</si>
  <si>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</si>
  <si>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</si>
  <si>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</si>
  <si>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</si>
  <si>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</si>
  <si>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</si>
  <si>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</si>
  <si>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</si>
  <si>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</si>
  <si>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</si>
  <si>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</si>
  <si>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</si>
  <si>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</si>
  <si>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</si>
  <si>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</si>
  <si>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</si>
  <si>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</si>
  <si>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</si>
  <si>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</si>
  <si>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</si>
  <si>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</si>
  <si>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</si>
  <si>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</si>
  <si>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</si>
  <si>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</si>
  <si>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</si>
  <si>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</si>
  <si>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</si>
  <si>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</si>
  <si>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</si>
  <si>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</si>
  <si>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</si>
  <si>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</si>
  <si>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</si>
  <si>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</si>
  <si>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</si>
  <si>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</si>
  <si>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</si>
  <si>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</si>
  <si>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</si>
  <si>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</si>
  <si>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</si>
  <si>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</si>
  <si>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</si>
  <si>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</si>
  <si>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</si>
  <si>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</si>
  <si>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</si>
  <si>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</si>
  <si>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</si>
  <si>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</si>
  <si>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</si>
  <si>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</si>
  <si>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</si>
  <si>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</si>
  <si>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</si>
  <si>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</si>
  <si>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</si>
  <si>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</si>
  <si>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</si>
  <si>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</si>
  <si>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</si>
  <si>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</si>
  <si>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</si>
  <si>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</si>
  <si>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</si>
  <si>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</si>
  <si>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</si>
  <si>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</si>
  <si>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</si>
  <si>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</si>
  <si>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</si>
  <si>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</si>
  <si>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</si>
  <si>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</si>
  <si>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</si>
  <si>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</si>
  <si>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</si>
  <si>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</si>
  <si>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</si>
  <si>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</si>
  <si>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</si>
  <si>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</si>
  <si>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</si>
  <si>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</si>
  <si>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</si>
  <si>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</si>
  <si>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</si>
  <si>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</si>
  <si>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</si>
  <si>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</si>
  <si>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</si>
  <si>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</si>
  <si>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</si>
  <si>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</si>
  <si>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</si>
  <si>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</si>
  <si>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</si>
  <si>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</si>
  <si>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</si>
  <si>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</si>
  <si>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</si>
  <si>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</si>
  <si>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</si>
  <si>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</si>
  <si>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</si>
  <si>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</si>
  <si>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</si>
  <si>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</si>
  <si>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</si>
  <si>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</si>
  <si>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</si>
  <si>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</si>
  <si>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</si>
  <si>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</si>
  <si>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</si>
  <si>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</si>
  <si>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</si>
  <si>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</si>
  <si>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</si>
  <si>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</si>
  <si>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</si>
  <si>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</si>
  <si>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</si>
  <si>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</si>
  <si>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</si>
  <si>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</si>
  <si>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</si>
  <si>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</si>
  <si>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</si>
  <si>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</si>
  <si>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</si>
  <si>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</si>
  <si>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</si>
  <si>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</si>
  <si>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</si>
  <si>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</si>
  <si>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</si>
  <si>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</si>
  <si>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</si>
  <si>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</si>
  <si>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</si>
  <si>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</si>
  <si>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</si>
  <si>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</si>
  <si>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</si>
  <si>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</si>
  <si>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</si>
  <si>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</si>
  <si>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</si>
  <si>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</si>
  <si>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</si>
  <si>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</si>
  <si>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</si>
  <si>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</si>
  <si>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</si>
  <si>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</si>
  <si>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</si>
  <si>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</si>
  <si>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</si>
  <si>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</si>
  <si>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</si>
  <si>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</si>
  <si>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</si>
  <si>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</si>
  <si>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</si>
  <si>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</si>
  <si>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</si>
  <si>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</si>
  <si>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</si>
  <si>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</si>
  <si>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</si>
  <si>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</si>
  <si>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</si>
  <si>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</si>
  <si>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</si>
  <si>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</si>
  <si>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</si>
  <si>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</si>
  <si>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</si>
  <si>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</si>
  <si>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</si>
  <si>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</si>
  <si>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</si>
  <si>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</si>
  <si>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</si>
  <si>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</si>
  <si>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</si>
  <si>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</si>
  <si>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</si>
  <si>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</si>
  <si>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</si>
  <si>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</si>
  <si>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</si>
  <si>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</si>
  <si>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</si>
  <si>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</si>
  <si>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</si>
  <si>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</si>
  <si>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</si>
  <si>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</si>
  <si>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</si>
  <si>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</si>
  <si>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</si>
  <si>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</si>
  <si>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</si>
  <si>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</si>
  <si>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</si>
  <si>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</si>
  <si>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</si>
  <si>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</si>
  <si>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</si>
  <si>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</si>
  <si>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</si>
  <si>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</si>
  <si>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</si>
  <si>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</si>
  <si>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</si>
  <si>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</si>
  <si>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</si>
  <si>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</si>
  <si>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</si>
  <si>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</si>
  <si>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</si>
  <si>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</si>
  <si>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</si>
  <si>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</si>
  <si>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</si>
  <si>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</si>
  <si>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</si>
  <si>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</si>
  <si>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</si>
  <si>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</si>
  <si>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</si>
  <si>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</si>
  <si>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</si>
  <si>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</si>
  <si>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</si>
  <si>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</si>
  <si>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</si>
  <si>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</si>
  <si>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</si>
  <si>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</si>
  <si>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</si>
  <si>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</si>
  <si>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</si>
  <si>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</si>
  <si>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</si>
  <si>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</si>
  <si>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</si>
  <si>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</si>
  <si>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</si>
  <si>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</si>
  <si>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</si>
  <si>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</si>
  <si>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</si>
  <si>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</si>
  <si>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</si>
  <si>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</si>
  <si>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</si>
  <si>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</si>
  <si>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</si>
  <si>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</si>
  <si>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</si>
  <si>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</si>
  <si>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</si>
  <si>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</si>
  <si>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</si>
  <si>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</si>
  <si>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</si>
  <si>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</si>
  <si>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</si>
  <si>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</si>
  <si>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</si>
  <si>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</si>
  <si>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</si>
  <si>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</si>
  <si>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</si>
  <si>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</si>
  <si>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</si>
  <si>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</si>
  <si>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</si>
  <si>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</si>
  <si>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</si>
  <si>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</si>
  <si>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</si>
  <si>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</si>
  <si>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</si>
  <si>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</si>
  <si>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</si>
  <si>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</si>
  <si>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</si>
  <si>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</si>
  <si>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</si>
  <si>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</si>
  <si>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</si>
  <si>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</si>
  <si>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</si>
  <si>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</si>
  <si>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</si>
  <si>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</si>
  <si>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</si>
  <si>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</si>
  <si>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</si>
  <si>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</si>
  <si>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</si>
  <si>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</si>
  <si>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</si>
  <si>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</si>
  <si>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</si>
  <si>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</si>
  <si>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</si>
  <si>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</si>
  <si>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</si>
  <si>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</si>
  <si>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</si>
  <si>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</si>
  <si>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</si>
  <si>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</si>
  <si>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</si>
  <si>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</si>
  <si>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</si>
  <si>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</si>
  <si>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</si>
  <si>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</si>
  <si>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</si>
  <si>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</si>
  <si>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</si>
  <si>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</si>
  <si>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</si>
  <si>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</si>
  <si>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</si>
  <si>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</si>
  <si>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</si>
  <si>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</si>
  <si>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</si>
  <si>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</si>
  <si>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</si>
  <si>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</si>
  <si>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</si>
  <si>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</si>
  <si>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</si>
  <si>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</si>
  <si>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</si>
  <si>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</si>
  <si>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</si>
  <si>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</si>
  <si>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</si>
  <si>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</si>
  <si>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</si>
  <si>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</si>
  <si>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</si>
  <si>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</si>
  <si>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</si>
  <si>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</si>
  <si>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</si>
  <si>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</si>
  <si>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</si>
  <si>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</si>
  <si>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</si>
  <si>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</si>
  <si>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</si>
  <si>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</si>
  <si>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</si>
  <si>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</si>
  <si>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</si>
  <si>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</si>
  <si>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</si>
  <si>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</si>
  <si>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</si>
  <si>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</si>
  <si>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</si>
  <si>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</si>
  <si>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</si>
  <si>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</si>
  <si>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</si>
  <si>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</si>
  <si>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</si>
  <si>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</si>
  <si>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</si>
  <si>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</si>
  <si>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</si>
  <si>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</si>
  <si>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</si>
  <si>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</si>
  <si>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</si>
  <si>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</si>
  <si>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</si>
  <si>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</si>
  <si>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</si>
  <si>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</si>
  <si>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</si>
  <si>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</si>
  <si>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</si>
  <si>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</si>
  <si>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</si>
  <si>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</si>
  <si>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</si>
  <si>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</si>
  <si>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</si>
  <si>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</si>
  <si>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</si>
  <si>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</si>
  <si>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</si>
  <si>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</si>
  <si>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</si>
  <si>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</si>
  <si>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</si>
  <si>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</si>
  <si>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</si>
  <si>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</si>
  <si>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</si>
  <si>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</si>
  <si>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</si>
  <si>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</si>
  <si>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</si>
  <si>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</si>
  <si>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</si>
  <si>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</si>
  <si>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</si>
  <si>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</si>
  <si>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</si>
  <si>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</si>
  <si>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</si>
  <si>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</si>
  <si>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</si>
  <si>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</si>
  <si>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</si>
  <si>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</si>
  <si>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</si>
  <si>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</si>
  <si>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</si>
  <si>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</si>
  <si>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</si>
  <si>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</si>
  <si>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</si>
  <si>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</si>
  <si>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</si>
  <si>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</si>
  <si>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</si>
  <si>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</si>
  <si>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</si>
  <si>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</si>
  <si>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</si>
  <si>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</si>
  <si>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</si>
  <si>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</si>
  <si>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</si>
  <si>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</si>
  <si>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</si>
  <si>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</si>
  <si>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</si>
  <si>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</si>
  <si>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</si>
  <si>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</si>
  <si>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</si>
  <si>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</si>
  <si>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</si>
  <si>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</si>
  <si>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</si>
  <si>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</si>
  <si>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</si>
  <si>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</si>
  <si>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</si>
  <si>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</si>
  <si>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</si>
  <si>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</si>
  <si>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</si>
  <si>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</si>
  <si>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</si>
  <si>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</si>
  <si>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</si>
  <si>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</si>
  <si>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</si>
  <si>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</si>
  <si>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</si>
  <si>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</si>
  <si>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</si>
  <si>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</si>
  <si>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</si>
  <si>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</si>
  <si>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</si>
  <si>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</si>
  <si>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</si>
  <si>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</si>
  <si>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</si>
  <si>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</si>
  <si>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</si>
  <si>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</si>
  <si>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</si>
  <si>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</si>
  <si>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</si>
  <si>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</si>
  <si>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</si>
  <si>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</si>
  <si>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</si>
  <si>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</si>
  <si>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</si>
  <si>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</si>
  <si>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</si>
  <si>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</si>
  <si>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</si>
  <si>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</si>
  <si>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</si>
  <si>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</si>
  <si>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</si>
  <si>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</si>
  <si>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</si>
  <si>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</si>
  <si>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</si>
  <si>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</si>
  <si>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</si>
  <si>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</si>
  <si>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</si>
  <si>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</si>
  <si>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</si>
  <si>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</si>
  <si>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</si>
  <si>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</si>
  <si>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</si>
  <si>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</si>
  <si>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</si>
  <si>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</si>
  <si>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</si>
  <si>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</si>
  <si>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</si>
  <si>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</si>
  <si>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</si>
  <si>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</si>
  <si>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</si>
  <si>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</si>
  <si>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</si>
  <si>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</si>
  <si>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</si>
  <si>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</si>
  <si>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</si>
  <si>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</si>
  <si>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</si>
  <si>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</si>
  <si>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</si>
  <si>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</si>
  <si>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</si>
  <si>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</si>
  <si>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</si>
  <si>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</si>
  <si>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</si>
  <si>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</si>
  <si>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</si>
  <si>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</si>
  <si>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</si>
  <si>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</si>
  <si>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</si>
  <si>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</si>
  <si>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</si>
  <si>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</si>
  <si>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</si>
  <si>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</si>
  <si>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</si>
  <si>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</si>
  <si>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</si>
  <si>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</si>
  <si>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</si>
  <si>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</si>
  <si>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</si>
  <si>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</si>
  <si>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</si>
  <si>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</si>
  <si>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</si>
  <si>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</si>
  <si>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</si>
  <si>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</si>
  <si>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</si>
  <si>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</si>
  <si>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</si>
  <si>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</si>
  <si>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</si>
  <si>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</si>
  <si>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</si>
  <si>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</si>
  <si>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</si>
  <si>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</si>
  <si>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</si>
  <si>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</si>
  <si>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</si>
  <si>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</si>
  <si>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</si>
  <si>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</si>
  <si>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</si>
  <si>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</si>
  <si>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</si>
  <si>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</si>
  <si>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</si>
  <si>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</si>
  <si>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</si>
  <si>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</si>
  <si>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</si>
  <si>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</si>
  <si>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</si>
  <si>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</si>
  <si>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</si>
  <si>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</si>
  <si>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</si>
  <si>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</si>
  <si>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</si>
  <si>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</si>
  <si>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</si>
  <si>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</si>
  <si>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</si>
  <si>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</si>
  <si>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</si>
  <si>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</si>
  <si>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</si>
  <si>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</si>
  <si>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</si>
  <si>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</si>
  <si>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</si>
  <si>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</si>
  <si>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</si>
  <si>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</si>
  <si>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</si>
  <si>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</si>
  <si>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</si>
  <si>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</si>
  <si>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</si>
  <si>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</si>
  <si>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</si>
  <si>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</si>
  <si>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</si>
  <si>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</si>
  <si>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</si>
  <si>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</si>
  <si>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</si>
  <si>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</si>
  <si>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</si>
  <si>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</si>
  <si>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</si>
  <si>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</si>
  <si>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</si>
  <si>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</si>
  <si>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</si>
  <si>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</si>
  <si>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</si>
  <si>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</si>
  <si>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</si>
  <si>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</si>
  <si>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</si>
  <si>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</si>
  <si>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</si>
  <si>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</si>
  <si>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</si>
  <si>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</si>
  <si>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</si>
  <si>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</si>
  <si>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</si>
  <si>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</si>
  <si>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</si>
  <si>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</si>
  <si>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</si>
  <si>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</si>
  <si>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</si>
  <si>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</si>
  <si>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</si>
  <si>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</si>
  <si>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</si>
  <si>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</si>
  <si>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</si>
  <si>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</si>
  <si>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</si>
  <si>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</si>
  <si>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</si>
  <si>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</si>
  <si>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</si>
  <si>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</si>
  <si>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</si>
  <si>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</si>
  <si>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</si>
  <si>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</si>
  <si>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</si>
  <si>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</si>
  <si>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</si>
  <si>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</si>
  <si>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</si>
  <si>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</si>
  <si>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</si>
  <si>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</si>
  <si>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</si>
  <si>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</si>
  <si>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</si>
  <si>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</si>
  <si>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</si>
  <si>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</si>
  <si>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</si>
  <si>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</si>
  <si>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</si>
  <si>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</si>
  <si>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</si>
  <si>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</si>
  <si>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</si>
  <si>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</si>
  <si>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</si>
  <si>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</si>
  <si>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</si>
  <si>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</si>
  <si>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</si>
  <si>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</si>
  <si>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</si>
  <si>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</si>
  <si>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</si>
  <si>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</si>
  <si>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</si>
  <si>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</si>
  <si>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</si>
  <si>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</si>
  <si>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</si>
  <si>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</si>
  <si>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</si>
  <si>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</si>
  <si>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</si>
  <si>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</si>
  <si>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</si>
  <si>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</si>
  <si>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</si>
  <si>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</si>
  <si>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</si>
  <si>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</si>
  <si>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</si>
  <si>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</si>
  <si>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</si>
  <si>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</si>
  <si>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</si>
  <si>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</si>
  <si>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</si>
  <si>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</si>
  <si>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</si>
  <si>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</si>
  <si>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</si>
  <si>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</si>
  <si>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</si>
  <si>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</si>
  <si>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</si>
  <si>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</si>
  <si>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</si>
  <si>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</si>
  <si>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</si>
  <si>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</si>
  <si>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</si>
  <si>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</si>
  <si>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</si>
  <si>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</si>
  <si>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</si>
  <si>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</si>
  <si>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</si>
  <si>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</si>
  <si>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</si>
  <si>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</si>
  <si>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</si>
  <si>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</si>
  <si>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</si>
  <si>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</si>
  <si>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</si>
  <si>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</si>
  <si>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</si>
  <si>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</si>
  <si>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</si>
  <si>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</si>
  <si>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Glenair, Inc.</t>
  </si>
  <si>
    <t>008385312</t>
  </si>
  <si>
    <t>DUNS</t>
  </si>
  <si>
    <t>1211 Air Way, Glendale CA 91201</t>
  </si>
  <si>
    <t>Renee Cheung</t>
  </si>
  <si>
    <t>reneecheung@glenair.com</t>
  </si>
  <si>
    <t>818-247-6000</t>
  </si>
  <si>
    <t>Engineering Manager: Materials and Processing</t>
  </si>
  <si>
    <t>May be present in some products</t>
  </si>
  <si>
    <t>Smelter identification continues</t>
  </si>
  <si>
    <t>https://cdn.glenair.com/compliance/pdf/conflict-minerals-statement.pdf</t>
  </si>
  <si>
    <t>United States Of America</t>
  </si>
  <si>
    <t>Bairro Guarapiranga</t>
  </si>
  <si>
    <t>60-1 Otarube Kosaka-machi Kazuno-gun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</si>
</sst>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eneecheung\AppData\Local\Microsoft\Windows\INetCache\Content.Outlook\Z6VY8CLL\CMRT_6.5%20Smelter%20List%208.25.2025.xlsx" TargetMode="External"/><Relationship Id="rId1" Type="http://schemas.openxmlformats.org/officeDocument/2006/relationships/externalLinkPath" Target="file:///C:\Users\reneecheung\AppData\Local\Microsoft\Windows\INetCache\Content.Outlook\Z6VY8CLL\CMRT_6.5%20Smelter%20List%208.25.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eneecheung@glenai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dn.glenair.com/compliance/pdf/conflict-minerals-statement.pdf" TargetMode="External"/><Relationship Id="rId4" Type="http://schemas.openxmlformats.org/officeDocument/2006/relationships/hyperlink" Target="mailto:reneecheung@glenai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00000000000006" customHeight="1">
      <c r="A29" s="296"/>
      <c r="B29" s="309"/>
      <c r="C29" s="303"/>
      <c r="D29" s="306"/>
      <c r="E29" s="294"/>
      <c r="F29" s="165" t="s">
        <v>57</v>
      </c>
      <c r="G29" s="25"/>
    </row>
    <row r="30" spans="1:7" ht="62.4"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A7201D1-20B9-4CB0-9925-47C3FB6CEFD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62613C1-E4C3-4641-9334-8318BA90116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B7" sqref="B7:J7"/>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45895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28" t="s">
        <v>15825</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t="s">
        <v>15825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t="s">
        <v>15825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t="s">
        <v>15825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475</v>
      </c>
      <c r="E32" s="346"/>
      <c r="F32" s="47"/>
      <c r="G32" s="328" t="s">
        <v>15825</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t="s">
        <v>15825</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t="s">
        <v>15825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t="s">
        <v>15825</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477</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477</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477</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477</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2435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2435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2432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476</v>
      </c>
      <c r="E62" s="346"/>
      <c r="F62" s="47"/>
      <c r="G62" s="328" t="s">
        <v>15826</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476</v>
      </c>
      <c r="E63" s="327"/>
      <c r="F63" s="47"/>
      <c r="G63" s="328" t="s">
        <v>15826</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476</v>
      </c>
      <c r="E64" s="327"/>
      <c r="F64" s="47"/>
      <c r="G64" s="328" t="s">
        <v>15826</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476</v>
      </c>
      <c r="E65" s="327"/>
      <c r="F65" s="47"/>
      <c r="G65" s="328" t="s">
        <v>15826</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A0DF662-0564-445F-B4C8-0A302BAA68E4}"/>
    <hyperlink ref="D20" r:id="rId4" xr:uid="{263F6FFC-90D6-4DFE-848A-34CAC9A26A99}"/>
    <hyperlink ref="G77" r:id="rId5" xr:uid="{60DC699C-7DE2-4E60-9186-FABBDF4AEE6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399999999999999">
      <c r="A5" s="262" t="s">
        <v>670</v>
      </c>
      <c r="B5" s="182" t="s">
        <v>1098</v>
      </c>
      <c r="C5" s="186" t="s">
        <v>2238</v>
      </c>
      <c r="D5" s="230"/>
      <c r="E5" s="182" t="s">
        <v>1066</v>
      </c>
      <c r="F5" s="182" t="s">
        <v>670</v>
      </c>
      <c r="G5" s="182" t="s">
        <v>13177</v>
      </c>
      <c r="H5" s="183">
        <v>0</v>
      </c>
      <c r="I5" s="184" t="s">
        <v>1568</v>
      </c>
      <c r="J5" s="184" t="s">
        <v>1569</v>
      </c>
      <c r="K5" s="224"/>
      <c r="L5" s="224"/>
      <c r="M5" s="224"/>
      <c r="N5" s="224"/>
      <c r="O5" s="224"/>
      <c r="P5" s="185"/>
      <c r="Q5" s="225"/>
      <c r="R5" s="182"/>
      <c r="S5" s="181"/>
      <c r="T5" s="181"/>
      <c r="U5" s="201"/>
      <c r="V5" s="226"/>
      <c r="AB5" s="228"/>
    </row>
    <row r="6" spans="1:34" s="227" customFormat="1" ht="20.399999999999999">
      <c r="A6" s="262" t="s">
        <v>660</v>
      </c>
      <c r="B6" s="182" t="s">
        <v>1098</v>
      </c>
      <c r="C6" s="186" t="s">
        <v>2452</v>
      </c>
      <c r="D6" s="230"/>
      <c r="E6" s="182" t="s">
        <v>1069</v>
      </c>
      <c r="F6" s="182" t="s">
        <v>660</v>
      </c>
      <c r="G6" s="182" t="s">
        <v>13177</v>
      </c>
      <c r="H6" s="183">
        <v>0</v>
      </c>
      <c r="I6" s="184" t="s">
        <v>1555</v>
      </c>
      <c r="J6" s="184" t="s">
        <v>15604</v>
      </c>
      <c r="K6" s="224"/>
      <c r="L6" s="224"/>
      <c r="M6" s="224"/>
      <c r="N6" s="224"/>
      <c r="O6" s="224"/>
      <c r="P6" s="185"/>
      <c r="Q6" s="225"/>
      <c r="R6" s="182"/>
      <c r="S6" s="181"/>
      <c r="T6" s="181"/>
      <c r="U6" s="201"/>
      <c r="V6" s="226"/>
      <c r="AB6" s="228"/>
    </row>
    <row r="7" spans="1:34" s="227" customFormat="1" ht="25.2">
      <c r="A7" s="262" t="s">
        <v>689</v>
      </c>
      <c r="B7" s="182" t="s">
        <v>1098</v>
      </c>
      <c r="C7" s="186" t="s">
        <v>1195</v>
      </c>
      <c r="D7" s="230"/>
      <c r="E7" s="182" t="s">
        <v>2384</v>
      </c>
      <c r="F7" s="182" t="s">
        <v>689</v>
      </c>
      <c r="G7" s="182" t="s">
        <v>13177</v>
      </c>
      <c r="H7" s="183">
        <v>0</v>
      </c>
      <c r="I7" s="184" t="s">
        <v>1590</v>
      </c>
      <c r="J7" s="184" t="s">
        <v>1591</v>
      </c>
      <c r="K7" s="224"/>
      <c r="L7" s="224"/>
      <c r="M7" s="224"/>
      <c r="N7" s="224"/>
      <c r="O7" s="224"/>
      <c r="P7" s="185"/>
      <c r="Q7" s="225"/>
      <c r="R7" s="182"/>
      <c r="S7" s="181"/>
      <c r="T7" s="181"/>
      <c r="U7" s="201"/>
      <c r="V7" s="226"/>
      <c r="AB7" s="228"/>
    </row>
    <row r="8" spans="1:34" s="227" customFormat="1" ht="20.399999999999999">
      <c r="A8" s="262" t="s">
        <v>690</v>
      </c>
      <c r="B8" s="182" t="s">
        <v>1098</v>
      </c>
      <c r="C8" s="186" t="s">
        <v>12376</v>
      </c>
      <c r="D8" s="230"/>
      <c r="E8" s="182" t="s">
        <v>1082</v>
      </c>
      <c r="F8" s="182" t="s">
        <v>690</v>
      </c>
      <c r="G8" s="182" t="s">
        <v>13177</v>
      </c>
      <c r="H8" s="183">
        <v>0</v>
      </c>
      <c r="I8" s="184" t="s">
        <v>1592</v>
      </c>
      <c r="J8" s="184" t="s">
        <v>12832</v>
      </c>
      <c r="K8" s="224"/>
      <c r="L8" s="224"/>
      <c r="M8" s="224"/>
      <c r="N8" s="224"/>
      <c r="O8" s="224"/>
      <c r="P8" s="185"/>
      <c r="Q8" s="225"/>
      <c r="R8" s="182"/>
      <c r="S8" s="181"/>
      <c r="T8" s="181"/>
      <c r="U8" s="201"/>
      <c r="V8" s="226"/>
      <c r="AB8" s="228"/>
    </row>
    <row r="9" spans="1:34" s="227" customFormat="1" ht="20.399999999999999">
      <c r="A9" s="262" t="s">
        <v>705</v>
      </c>
      <c r="B9" s="182" t="s">
        <v>1098</v>
      </c>
      <c r="C9" s="186" t="s">
        <v>884</v>
      </c>
      <c r="D9" s="230"/>
      <c r="E9" s="182" t="s">
        <v>1066</v>
      </c>
      <c r="F9" s="182" t="s">
        <v>705</v>
      </c>
      <c r="G9" s="182" t="s">
        <v>13177</v>
      </c>
      <c r="H9" s="183">
        <v>0</v>
      </c>
      <c r="I9" s="184" t="s">
        <v>1611</v>
      </c>
      <c r="J9" s="184" t="s">
        <v>1569</v>
      </c>
      <c r="K9" s="224"/>
      <c r="L9" s="224"/>
      <c r="M9" s="224"/>
      <c r="N9" s="224"/>
      <c r="O9" s="224"/>
      <c r="P9" s="185"/>
      <c r="Q9" s="225"/>
      <c r="R9" s="182"/>
      <c r="S9" s="181"/>
      <c r="T9" s="181"/>
      <c r="U9" s="201"/>
      <c r="V9" s="226"/>
      <c r="AB9" s="228"/>
    </row>
    <row r="10" spans="1:34" s="227" customFormat="1" ht="20.399999999999999">
      <c r="A10" s="262" t="s">
        <v>647</v>
      </c>
      <c r="B10" s="182" t="s">
        <v>1098</v>
      </c>
      <c r="C10" s="186" t="s">
        <v>2192</v>
      </c>
      <c r="D10" s="230"/>
      <c r="E10" s="182" t="s">
        <v>1066</v>
      </c>
      <c r="F10" s="182" t="s">
        <v>647</v>
      </c>
      <c r="G10" s="182" t="s">
        <v>13177</v>
      </c>
      <c r="H10" s="183">
        <v>0</v>
      </c>
      <c r="I10" s="184" t="s">
        <v>1528</v>
      </c>
      <c r="J10" s="184" t="s">
        <v>1529</v>
      </c>
      <c r="K10" s="224"/>
      <c r="L10" s="224"/>
      <c r="M10" s="224"/>
      <c r="N10" s="224"/>
      <c r="O10" s="224"/>
      <c r="P10" s="185"/>
      <c r="Q10" s="225"/>
      <c r="R10" s="182"/>
      <c r="S10" s="181"/>
      <c r="T10" s="181"/>
      <c r="U10" s="201"/>
      <c r="V10" s="226"/>
      <c r="AB10" s="228"/>
    </row>
    <row r="11" spans="1:34" s="227" customFormat="1" ht="20.399999999999999">
      <c r="A11" s="262" t="s">
        <v>676</v>
      </c>
      <c r="B11" s="182" t="s">
        <v>1098</v>
      </c>
      <c r="C11" s="186" t="s">
        <v>675</v>
      </c>
      <c r="D11" s="230"/>
      <c r="E11" s="182" t="s">
        <v>15828</v>
      </c>
      <c r="F11" s="182" t="s">
        <v>676</v>
      </c>
      <c r="G11" s="182" t="s">
        <v>13177</v>
      </c>
      <c r="H11" s="183"/>
      <c r="I11" s="184" t="s">
        <v>1573</v>
      </c>
      <c r="J11" s="184" t="s">
        <v>1566</v>
      </c>
      <c r="K11" s="224"/>
      <c r="L11" s="224"/>
      <c r="M11" s="224"/>
      <c r="N11" s="224"/>
      <c r="O11" s="224"/>
      <c r="P11" s="185"/>
      <c r="Q11" s="225"/>
      <c r="R11" s="182"/>
      <c r="S11" s="181"/>
      <c r="T11" s="181"/>
      <c r="U11" s="201"/>
      <c r="V11" s="226"/>
      <c r="AB11" s="228"/>
    </row>
    <row r="12" spans="1:34" s="227" customFormat="1" ht="25.2">
      <c r="A12" s="262" t="s">
        <v>719</v>
      </c>
      <c r="B12" s="182" t="s">
        <v>1098</v>
      </c>
      <c r="C12" s="186" t="s">
        <v>2283</v>
      </c>
      <c r="D12" s="230"/>
      <c r="E12" s="182" t="s">
        <v>1064</v>
      </c>
      <c r="F12" s="182" t="s">
        <v>719</v>
      </c>
      <c r="G12" s="182" t="s">
        <v>13177</v>
      </c>
      <c r="H12" s="183"/>
      <c r="I12" s="184" t="s">
        <v>1641</v>
      </c>
      <c r="J12" s="184" t="s">
        <v>3104</v>
      </c>
      <c r="K12" s="224"/>
      <c r="L12" s="224"/>
      <c r="M12" s="224"/>
      <c r="N12" s="224"/>
      <c r="O12" s="224"/>
      <c r="P12" s="185"/>
      <c r="Q12" s="225"/>
      <c r="R12" s="182"/>
      <c r="S12" s="181"/>
      <c r="T12" s="181"/>
      <c r="U12" s="201"/>
      <c r="V12" s="226"/>
      <c r="AB12" s="228"/>
    </row>
    <row r="13" spans="1:34" s="227" customFormat="1" ht="20.399999999999999">
      <c r="A13" s="262" t="s">
        <v>661</v>
      </c>
      <c r="B13" s="182" t="s">
        <v>1098</v>
      </c>
      <c r="C13" s="186" t="s">
        <v>14928</v>
      </c>
      <c r="D13" s="230"/>
      <c r="E13" s="182" t="s">
        <v>1070</v>
      </c>
      <c r="F13" s="182" t="s">
        <v>661</v>
      </c>
      <c r="G13" s="182" t="s">
        <v>13177</v>
      </c>
      <c r="H13" s="183"/>
      <c r="I13" s="184" t="s">
        <v>1556</v>
      </c>
      <c r="J13" s="184" t="s">
        <v>4195</v>
      </c>
      <c r="K13" s="224"/>
      <c r="L13" s="224"/>
      <c r="M13" s="224"/>
      <c r="N13" s="224"/>
      <c r="O13" s="224"/>
      <c r="P13" s="185"/>
      <c r="Q13" s="225"/>
      <c r="R13" s="182"/>
      <c r="S13" s="181"/>
      <c r="T13" s="181"/>
      <c r="U13" s="201"/>
      <c r="V13" s="226"/>
      <c r="AB13" s="228"/>
    </row>
    <row r="14" spans="1:34" s="227" customFormat="1" ht="25.2">
      <c r="A14" s="262" t="s">
        <v>720</v>
      </c>
      <c r="B14" s="182" t="s">
        <v>1098</v>
      </c>
      <c r="C14" s="186" t="s">
        <v>792</v>
      </c>
      <c r="D14" s="230"/>
      <c r="E14" s="182" t="s">
        <v>2384</v>
      </c>
      <c r="F14" s="182" t="s">
        <v>720</v>
      </c>
      <c r="G14" s="182" t="s">
        <v>13177</v>
      </c>
      <c r="H14" s="183"/>
      <c r="I14" s="184" t="s">
        <v>1643</v>
      </c>
      <c r="J14" s="184" t="s">
        <v>1583</v>
      </c>
      <c r="K14" s="224"/>
      <c r="L14" s="224"/>
      <c r="M14" s="224"/>
      <c r="N14" s="224"/>
      <c r="O14" s="224"/>
      <c r="P14" s="185"/>
      <c r="Q14" s="225"/>
      <c r="R14" s="182"/>
      <c r="S14" s="181"/>
      <c r="T14" s="181"/>
      <c r="U14" s="201"/>
      <c r="V14" s="226"/>
      <c r="AB14" s="228"/>
    </row>
    <row r="15" spans="1:34" s="227" customFormat="1" ht="25.2">
      <c r="A15" s="262" t="s">
        <v>1350</v>
      </c>
      <c r="B15" s="182" t="s">
        <v>1098</v>
      </c>
      <c r="C15" s="186" t="s">
        <v>1349</v>
      </c>
      <c r="D15" s="230"/>
      <c r="E15" s="182" t="s">
        <v>2384</v>
      </c>
      <c r="F15" s="182" t="s">
        <v>1350</v>
      </c>
      <c r="G15" s="182" t="s">
        <v>13177</v>
      </c>
      <c r="H15" s="183">
        <v>0</v>
      </c>
      <c r="I15" s="184" t="s">
        <v>1506</v>
      </c>
      <c r="J15" s="184" t="s">
        <v>1507</v>
      </c>
      <c r="K15" s="224"/>
      <c r="L15" s="224"/>
      <c r="M15" s="224"/>
      <c r="N15" s="224"/>
      <c r="O15" s="224"/>
      <c r="P15" s="185"/>
      <c r="Q15" s="225"/>
      <c r="R15" s="182"/>
      <c r="S15" s="181"/>
      <c r="T15" s="181"/>
      <c r="U15" s="201"/>
      <c r="V15" s="226"/>
      <c r="AB15" s="228"/>
    </row>
    <row r="16" spans="1:34" s="227" customFormat="1" ht="20.399999999999999">
      <c r="A16" s="262" t="s">
        <v>633</v>
      </c>
      <c r="B16" s="182" t="s">
        <v>1098</v>
      </c>
      <c r="C16" s="186" t="s">
        <v>2095</v>
      </c>
      <c r="D16" s="230"/>
      <c r="E16" s="182" t="s">
        <v>1077</v>
      </c>
      <c r="F16" s="182" t="s">
        <v>633</v>
      </c>
      <c r="G16" s="182" t="s">
        <v>13177</v>
      </c>
      <c r="H16" s="183">
        <v>0</v>
      </c>
      <c r="I16" s="184" t="s">
        <v>1508</v>
      </c>
      <c r="J16" s="184" t="s">
        <v>1509</v>
      </c>
      <c r="K16" s="224"/>
      <c r="L16" s="224"/>
      <c r="M16" s="224"/>
      <c r="N16" s="224"/>
      <c r="O16" s="224"/>
      <c r="P16" s="185"/>
      <c r="Q16" s="225"/>
      <c r="R16" s="182" t="s">
        <v>2095</v>
      </c>
      <c r="S16" s="181" t="str">
        <f ca="1">IF(B16="","",IF(ISERROR(MATCH($E16,CL,0)),"Unknown",INDIRECT("'C'!$A$"&amp;MATCH($E16,CL,0)+1)))</f>
        <v>JP</v>
      </c>
      <c r="T16" s="181" t="str">
        <f ca="1">IF(B16="","",IF(ISERROR(MATCH($J16,[1]SorP!$B$1:$B$6226,0)),"",INDIRECT("'SorP'!$A$"&amp;MATCH($S16&amp;$J16,[1]SorP!C:C,0))))</f>
        <v>JP-13</v>
      </c>
      <c r="U16" s="201"/>
      <c r="V16" s="226">
        <f>IF(C16="",NA(),IF(OR(C16="Smelter not listed",C16="Smelter not yet identified"),MATCH($B16&amp;$D16,'[1]Smelter Look-up'!$J:$J,0),MATCH($B16&amp;$C16,'[1]Smelter Look-up'!$J:$J,0)))</f>
        <v>13</v>
      </c>
      <c r="X16" s="227">
        <f>IF(AND(C16="Smelter not listed",OR(LEN(D16)=0,LEN(E16)=0)),1,0)</f>
        <v>0</v>
      </c>
      <c r="AB16" s="228"/>
    </row>
    <row r="17" spans="1:28" s="227" customFormat="1" ht="20.399999999999999">
      <c r="A17" s="262" t="s">
        <v>639</v>
      </c>
      <c r="B17" s="182" t="s">
        <v>1098</v>
      </c>
      <c r="C17" s="186" t="s">
        <v>2096</v>
      </c>
      <c r="D17" s="230"/>
      <c r="E17" s="182" t="s">
        <v>1077</v>
      </c>
      <c r="F17" s="182" t="s">
        <v>639</v>
      </c>
      <c r="G17" s="182" t="s">
        <v>13177</v>
      </c>
      <c r="H17" s="183">
        <v>0</v>
      </c>
      <c r="I17" s="184" t="s">
        <v>1520</v>
      </c>
      <c r="J17" s="184" t="s">
        <v>1521</v>
      </c>
      <c r="K17" s="224"/>
      <c r="L17" s="224"/>
      <c r="M17" s="224"/>
      <c r="N17" s="224"/>
      <c r="O17" s="224"/>
      <c r="P17" s="185"/>
      <c r="Q17" s="225"/>
      <c r="R17" s="182" t="s">
        <v>2096</v>
      </c>
      <c r="S17" s="181" t="str">
        <f ca="1">IF(B17="","",IF(ISERROR(MATCH($E17,CL,0)),"Unknown",INDIRECT("'C'!$A$"&amp;MATCH($E17,CL,0)+1)))</f>
        <v>JP</v>
      </c>
      <c r="T17" s="181" t="str">
        <f ca="1">IF(B17="","",IF(ISERROR(MATCH($J17,[1]SorP!$B$1:$B$6226,0)),"",INDIRECT("'SorP'!$A$"&amp;MATCH($S17&amp;$J17,[1]SorP!C:C,0))))</f>
        <v>JP-07</v>
      </c>
      <c r="U17" s="201"/>
      <c r="V17" s="226">
        <f>IF(C17="",NA(),IF(OR(C17="Smelter not listed",C17="Smelter not yet identified"),MATCH($B17&amp;$D17,'[1]Smelter Look-up'!$J:$J,0),MATCH($B17&amp;$C17,'[1]Smelter Look-up'!$J:$J,0)))</f>
        <v>33</v>
      </c>
      <c r="X17" s="227">
        <f>IF(AND(C17="Smelter not listed",OR(LEN(D17)=0,LEN(E17)=0)),1,0)</f>
        <v>0</v>
      </c>
      <c r="AB17" s="228"/>
    </row>
    <row r="18" spans="1:28" s="227" customFormat="1" ht="20.399999999999999">
      <c r="A18" s="181" t="s">
        <v>649</v>
      </c>
      <c r="B18" s="182" t="s">
        <v>1098</v>
      </c>
      <c r="C18" s="186" t="s">
        <v>50</v>
      </c>
      <c r="D18" s="230"/>
      <c r="E18" s="182" t="s">
        <v>1076</v>
      </c>
      <c r="F18" s="182" t="s">
        <v>649</v>
      </c>
      <c r="G18" s="182" t="s">
        <v>13177</v>
      </c>
      <c r="H18" s="183">
        <v>0</v>
      </c>
      <c r="I18" s="184" t="s">
        <v>1536</v>
      </c>
      <c r="J18" s="184" t="s">
        <v>6417</v>
      </c>
      <c r="K18" s="224"/>
      <c r="L18" s="224"/>
      <c r="M18" s="224"/>
      <c r="N18" s="224"/>
      <c r="O18" s="224"/>
      <c r="P18" s="185"/>
      <c r="Q18" s="225"/>
      <c r="R18" s="182" t="s">
        <v>50</v>
      </c>
      <c r="S18" s="181" t="str">
        <f ca="1">IF(B18="","",IF(ISERROR(MATCH($E18,CL,0)),"Unknown",INDIRECT("'C'!$A$"&amp;MATCH($E18,CL,0)+1)))</f>
        <v>IT</v>
      </c>
      <c r="T18" s="181" t="str">
        <f ca="1">IF(B18="","",IF(ISERROR(MATCH($J18,[1]SorP!$B$1:$B$6226,0)),"",INDIRECT("'SorP'!$A$"&amp;MATCH($S18&amp;$J18,[1]SorP!C:C,0))))</f>
        <v>IT-52</v>
      </c>
      <c r="U18" s="201"/>
      <c r="V18" s="226">
        <f>IF(C18="",NA(),IF(OR(C18="Smelter not listed",C18="Smelter not yet identified"),MATCH($B18&amp;$D18,'[1]Smelter Look-up'!$J:$J,0),MATCH($B18&amp;$C18,'[1]Smelter Look-up'!$J:$J,0)))</f>
        <v>56</v>
      </c>
      <c r="X18" s="227">
        <f>IF(AND(C18="Smelter not listed",OR(LEN(D18)=0,LEN(E18)=0)),1,0)</f>
        <v>0</v>
      </c>
      <c r="AB18" s="228"/>
    </row>
    <row r="19" spans="1:28" s="227" customFormat="1" ht="20.399999999999999">
      <c r="A19" s="181" t="s">
        <v>650</v>
      </c>
      <c r="B19" s="182" t="s">
        <v>1098</v>
      </c>
      <c r="C19" s="186" t="s">
        <v>524</v>
      </c>
      <c r="D19" s="230"/>
      <c r="E19" s="182" t="s">
        <v>1077</v>
      </c>
      <c r="F19" s="182" t="s">
        <v>650</v>
      </c>
      <c r="G19" s="182" t="s">
        <v>13177</v>
      </c>
      <c r="H19" s="183">
        <v>0</v>
      </c>
      <c r="I19" s="184" t="s">
        <v>1537</v>
      </c>
      <c r="J19" s="184" t="s">
        <v>1509</v>
      </c>
      <c r="K19" s="224"/>
      <c r="L19" s="224"/>
      <c r="M19" s="224"/>
      <c r="N19" s="224"/>
      <c r="O19" s="224"/>
      <c r="P19" s="185"/>
      <c r="Q19" s="225"/>
      <c r="R19" s="182" t="s">
        <v>524</v>
      </c>
      <c r="S19" s="181" t="str">
        <f ca="1">IF(B19="","",IF(ISERROR(MATCH($E19,CL,0)),"Unknown",INDIRECT("'C'!$A$"&amp;MATCH($E19,CL,0)+1)))</f>
        <v>JP</v>
      </c>
      <c r="T19" s="181" t="str">
        <f ca="1">IF(B19="","",IF(ISERROR(MATCH($J19,[1]SorP!$B$1:$B$6226,0)),"",INDIRECT("'SorP'!$A$"&amp;MATCH($S19&amp;$J19,[1]SorP!C:C,0))))</f>
        <v>JP-13</v>
      </c>
      <c r="U19" s="201"/>
      <c r="V19" s="226">
        <f>IF(C19="",NA(),IF(OR(C19="Smelter not listed",C19="Smelter not yet identified"),MATCH($B19&amp;$D19,'[1]Smelter Look-up'!$J:$J,0),MATCH($B19&amp;$C19,'[1]Smelter Look-up'!$J:$J,0)))</f>
        <v>59</v>
      </c>
      <c r="X19" s="227">
        <f>IF(AND(C19="Smelter not listed",OR(LEN(D19)=0,LEN(E19)=0)),1,0)</f>
        <v>0</v>
      </c>
      <c r="AB19" s="228"/>
    </row>
    <row r="20" spans="1:28" s="227" customFormat="1" ht="20.399999999999999">
      <c r="A20" s="181" t="s">
        <v>654</v>
      </c>
      <c r="B20" s="182" t="s">
        <v>1098</v>
      </c>
      <c r="C20" s="186" t="s">
        <v>877</v>
      </c>
      <c r="D20" s="230"/>
      <c r="E20" s="182" t="s">
        <v>1077</v>
      </c>
      <c r="F20" s="182" t="s">
        <v>654</v>
      </c>
      <c r="G20" s="182" t="s">
        <v>13177</v>
      </c>
      <c r="H20" s="183">
        <v>0</v>
      </c>
      <c r="I20" s="184" t="s">
        <v>1541</v>
      </c>
      <c r="J20" s="184" t="s">
        <v>1542</v>
      </c>
      <c r="K20" s="224"/>
      <c r="L20" s="224"/>
      <c r="M20" s="224"/>
      <c r="N20" s="224"/>
      <c r="O20" s="224"/>
      <c r="P20" s="185"/>
      <c r="Q20" s="225"/>
      <c r="R20" s="182" t="s">
        <v>877</v>
      </c>
      <c r="S20" s="181" t="str">
        <f ca="1">IF(B20="","",IF(ISERROR(MATCH($E20,CL,0)),"Unknown",INDIRECT("'C'!$A$"&amp;MATCH($E20,CL,0)+1)))</f>
        <v>JP</v>
      </c>
      <c r="T20" s="181" t="str">
        <f ca="1">IF(B20="","",IF(ISERROR(MATCH($J20,[1]SorP!$B$1:$B$6226,0)),"",INDIRECT("'SorP'!$A$"&amp;MATCH($S20&amp;$J20,[1]SorP!C:C,0))))</f>
        <v>JP-05</v>
      </c>
      <c r="U20" s="201"/>
      <c r="V20" s="226">
        <f>IF(C20="",NA(),IF(OR(C20="Smelter not listed",C20="Smelter not yet identified"),MATCH($B20&amp;$D20,'[1]Smelter Look-up'!$J:$J,0),MATCH($B20&amp;$C20,'[1]Smelter Look-up'!$J:$J,0)))</f>
        <v>68</v>
      </c>
      <c r="X20" s="227">
        <f>IF(AND(C20="Smelter not listed",OR(LEN(D20)=0,LEN(E20)=0)),1,0)</f>
        <v>0</v>
      </c>
      <c r="AB20" s="228"/>
    </row>
    <row r="21" spans="1:28" s="227" customFormat="1" ht="20.399999999999999">
      <c r="A21" s="181" t="s">
        <v>653</v>
      </c>
      <c r="B21" s="182" t="s">
        <v>1098</v>
      </c>
      <c r="C21" s="186" t="s">
        <v>2208</v>
      </c>
      <c r="D21" s="230"/>
      <c r="E21" s="182" t="s">
        <v>1080</v>
      </c>
      <c r="F21" s="182" t="s">
        <v>653</v>
      </c>
      <c r="G21" s="182" t="s">
        <v>13177</v>
      </c>
      <c r="H21" s="183">
        <v>0</v>
      </c>
      <c r="I21" s="184" t="s">
        <v>1540</v>
      </c>
      <c r="J21" s="184" t="s">
        <v>12818</v>
      </c>
      <c r="K21" s="224"/>
      <c r="L21" s="224"/>
      <c r="M21" s="224"/>
      <c r="N21" s="224"/>
      <c r="O21" s="224"/>
      <c r="P21" s="185"/>
      <c r="Q21" s="225"/>
      <c r="R21" s="182" t="s">
        <v>2208</v>
      </c>
      <c r="S21" s="181" t="str">
        <f ca="1">IF(B21="","",IF(ISERROR(MATCH($E21,CL,0)),"Unknown",INDIRECT("'C'!$A$"&amp;MATCH($E21,CL,0)+1)))</f>
        <v>KR</v>
      </c>
      <c r="T21" s="181" t="str">
        <f ca="1">IF(B21="","",IF(ISERROR(MATCH($J21,[1]SorP!$B$1:$B$6226,0)),"",INDIRECT("'SorP'!$A$"&amp;MATCH($S21&amp;$J21,[1]SorP!C:C,0))))</f>
        <v>KR-41</v>
      </c>
      <c r="U21" s="201"/>
      <c r="V21" s="226">
        <f>IF(C21="",NA(),IF(OR(C21="Smelter not listed",C21="Smelter not yet identified"),MATCH($B21&amp;$D21,'[1]Smelter Look-up'!$J:$J,0),MATCH($B21&amp;$C21,'[1]Smelter Look-up'!$J:$J,0)))</f>
        <v>72</v>
      </c>
      <c r="X21" s="227">
        <f>IF(AND(C21="Smelter not listed",OR(LEN(D21)=0,LEN(E21)=0)),1,0)</f>
        <v>0</v>
      </c>
      <c r="AB21" s="228"/>
    </row>
    <row r="22" spans="1:28" s="227" customFormat="1" ht="20.399999999999999">
      <c r="A22" s="181" t="s">
        <v>384</v>
      </c>
      <c r="B22" s="182" t="s">
        <v>1098</v>
      </c>
      <c r="C22" s="186" t="s">
        <v>13747</v>
      </c>
      <c r="D22" s="230"/>
      <c r="E22" s="182" t="s">
        <v>1077</v>
      </c>
      <c r="F22" s="182" t="s">
        <v>384</v>
      </c>
      <c r="G22" s="182" t="s">
        <v>13177</v>
      </c>
      <c r="H22" s="183">
        <v>0</v>
      </c>
      <c r="I22" s="184" t="s">
        <v>1546</v>
      </c>
      <c r="J22" s="184" t="s">
        <v>1547</v>
      </c>
      <c r="K22" s="224"/>
      <c r="L22" s="224"/>
      <c r="M22" s="224"/>
      <c r="N22" s="224"/>
      <c r="O22" s="224"/>
      <c r="P22" s="185"/>
      <c r="Q22" s="225"/>
      <c r="R22" s="182" t="s">
        <v>13747</v>
      </c>
      <c r="S22" s="181" t="str">
        <f ca="1">IF(B22="","",IF(ISERROR(MATCH($E22,CL,0)),"Unknown",INDIRECT("'C'!$A$"&amp;MATCH($E22,CL,0)+1)))</f>
        <v>JP</v>
      </c>
      <c r="T22" s="181" t="str">
        <f ca="1">IF(B22="","",IF(ISERROR(MATCH($J22,[1]SorP!$B$1:$B$6226,0)),"",INDIRECT("'SorP'!$A$"&amp;MATCH($S22&amp;$J22,[1]SorP!C:C,0))))</f>
        <v>JP-11</v>
      </c>
      <c r="U22" s="201"/>
      <c r="V22" s="226">
        <f>IF(C22="",NA(),IF(OR(C22="Smelter not listed",C22="Smelter not yet identified"),MATCH($B22&amp;$D22,'[1]Smelter Look-up'!$J:$J,0),MATCH($B22&amp;$C22,'[1]Smelter Look-up'!$J:$J,0)))</f>
        <v>73</v>
      </c>
      <c r="X22" s="227">
        <f>IF(AND(C22="Smelter not listed",OR(LEN(D22)=0,LEN(E22)=0)),1,0)</f>
        <v>0</v>
      </c>
      <c r="AB22" s="228"/>
    </row>
    <row r="23" spans="1:28" s="227" customFormat="1" ht="20.399999999999999">
      <c r="A23" s="181" t="s">
        <v>2450</v>
      </c>
      <c r="B23" s="182" t="s">
        <v>1098</v>
      </c>
      <c r="C23" s="186" t="s">
        <v>13752</v>
      </c>
      <c r="D23" s="230"/>
      <c r="E23" s="182" t="s">
        <v>1080</v>
      </c>
      <c r="F23" s="182" t="s">
        <v>2450</v>
      </c>
      <c r="G23" s="182" t="s">
        <v>13177</v>
      </c>
      <c r="H23" s="183">
        <v>0</v>
      </c>
      <c r="I23" s="184" t="s">
        <v>2451</v>
      </c>
      <c r="J23" s="184" t="s">
        <v>12813</v>
      </c>
      <c r="K23" s="224"/>
      <c r="L23" s="224"/>
      <c r="M23" s="224"/>
      <c r="N23" s="224"/>
      <c r="O23" s="224"/>
      <c r="P23" s="185"/>
      <c r="Q23" s="225"/>
      <c r="R23" s="182" t="s">
        <v>13752</v>
      </c>
      <c r="S23" s="181" t="str">
        <f ca="1">IF(B23="","",IF(ISERROR(MATCH($E23,CL,0)),"Unknown",INDIRECT("'C'!$A$"&amp;MATCH($E23,CL,0)+1)))</f>
        <v>KR</v>
      </c>
      <c r="T23" s="181" t="str">
        <f ca="1">IF(B23="","",IF(ISERROR(MATCH($J23,[1]SorP!$B$1:$B$6226,0)),"",INDIRECT("'SorP'!$A$"&amp;MATCH($S23&amp;$J23,[1]SorP!C:C,0))))</f>
        <v>KR-28</v>
      </c>
      <c r="U23" s="201"/>
      <c r="V23" s="226">
        <f>IF(C23="",NA(),IF(OR(C23="Smelter not listed",C23="Smelter not yet identified"),MATCH($B23&amp;$D23,'[1]Smelter Look-up'!$J:$J,0),MATCH($B23&amp;$C23,'[1]Smelter Look-up'!$J:$J,0)))</f>
        <v>164</v>
      </c>
      <c r="X23" s="227">
        <f>IF(AND(C23="Smelter not listed",OR(LEN(D23)=0,LEN(E23)=0)),1,0)</f>
        <v>0</v>
      </c>
      <c r="AB23" s="228"/>
    </row>
    <row r="24" spans="1:28" s="227" customFormat="1" ht="25.2">
      <c r="A24" s="181" t="s">
        <v>684</v>
      </c>
      <c r="B24" s="182" t="s">
        <v>1098</v>
      </c>
      <c r="C24" s="186" t="s">
        <v>881</v>
      </c>
      <c r="D24" s="230"/>
      <c r="E24" s="182" t="s">
        <v>2384</v>
      </c>
      <c r="F24" s="182" t="s">
        <v>684</v>
      </c>
      <c r="G24" s="182" t="s">
        <v>13177</v>
      </c>
      <c r="H24" s="183">
        <v>0</v>
      </c>
      <c r="I24" s="184" t="s">
        <v>1582</v>
      </c>
      <c r="J24" s="184" t="s">
        <v>1583</v>
      </c>
      <c r="K24" s="224"/>
      <c r="L24" s="224"/>
      <c r="M24" s="224"/>
      <c r="N24" s="224"/>
      <c r="O24" s="224"/>
      <c r="P24" s="185"/>
      <c r="Q24" s="225"/>
      <c r="R24" s="182" t="s">
        <v>881</v>
      </c>
      <c r="S24" s="181" t="str">
        <f ca="1">IF(B24="","",IF(ISERROR(MATCH($E24,CL,0)),"Unknown",INDIRECT("'C'!$A$"&amp;MATCH($E24,CL,0)+1)))</f>
        <v>US</v>
      </c>
      <c r="T24" s="181" t="str">
        <f ca="1">IF(B24="","",IF(ISERROR(MATCH($J24,[1]SorP!$B$1:$B$6226,0)),"",INDIRECT("'SorP'!$A$"&amp;MATCH($S24&amp;$J24,[1]SorP!C:C,0))))</f>
        <v>US-NY</v>
      </c>
      <c r="U24" s="201"/>
      <c r="V24" s="226">
        <f>IF(C24="",NA(),IF(OR(C24="Smelter not listed",C24="Smelter not yet identified"),MATCH($B24&amp;$D24,'[1]Smelter Look-up'!$J:$J,0),MATCH($B24&amp;$C24,'[1]Smelter Look-up'!$J:$J,0)))</f>
        <v>169</v>
      </c>
      <c r="X24" s="227">
        <f>IF(AND(C24="Smelter not listed",OR(LEN(D24)=0,LEN(E24)=0)),1,0)</f>
        <v>0</v>
      </c>
      <c r="AB24" s="228"/>
    </row>
    <row r="25" spans="1:28" s="227" customFormat="1" ht="20.399999999999999">
      <c r="A25" s="181" t="s">
        <v>687</v>
      </c>
      <c r="B25" s="182" t="s">
        <v>1098</v>
      </c>
      <c r="C25" s="186" t="s">
        <v>2106</v>
      </c>
      <c r="D25" s="230"/>
      <c r="E25" s="182" t="s">
        <v>857</v>
      </c>
      <c r="F25" s="182" t="s">
        <v>687</v>
      </c>
      <c r="G25" s="182" t="s">
        <v>13177</v>
      </c>
      <c r="H25" s="183">
        <v>0</v>
      </c>
      <c r="I25" s="184" t="s">
        <v>12670</v>
      </c>
      <c r="J25" s="184" t="s">
        <v>10242</v>
      </c>
      <c r="K25" s="224"/>
      <c r="L25" s="224"/>
      <c r="M25" s="224"/>
      <c r="N25" s="224"/>
      <c r="O25" s="224"/>
      <c r="P25" s="185"/>
      <c r="Q25" s="225"/>
      <c r="R25" s="182" t="s">
        <v>2106</v>
      </c>
      <c r="S25" s="181" t="str">
        <f ca="1">IF(B25="","",IF(ISERROR(MATCH($E25,CL,0)),"Unknown",INDIRECT("'C'!$A$"&amp;MATCH($E25,CL,0)+1)))</f>
        <v>SG</v>
      </c>
      <c r="T25" s="181" t="str">
        <f ca="1">IF(B25="","",IF(ISERROR(MATCH($J25,[1]SorP!$B$1:$B$6226,0)),"",INDIRECT("'SorP'!$A$"&amp;MATCH($S25&amp;$J25,[1]SorP!C:C,0))))</f>
        <v>SG-05</v>
      </c>
      <c r="U25" s="201"/>
      <c r="V25" s="226">
        <f>IF(C25="",NA(),IF(OR(C25="Smelter not listed",C25="Smelter not yet identified"),MATCH($B25&amp;$D25,'[1]Smelter Look-up'!$J:$J,0),MATCH($B25&amp;$C25,'[1]Smelter Look-up'!$J:$J,0)))</f>
        <v>179</v>
      </c>
      <c r="X25" s="227">
        <f>IF(AND(C25="Smelter not listed",OR(LEN(D25)=0,LEN(E25)=0)),1,0)</f>
        <v>0</v>
      </c>
      <c r="AB25" s="228"/>
    </row>
    <row r="26" spans="1:28" s="227" customFormat="1" ht="20.399999999999999">
      <c r="A26" s="181" t="s">
        <v>688</v>
      </c>
      <c r="B26" s="182" t="s">
        <v>1098</v>
      </c>
      <c r="C26" s="186" t="s">
        <v>2257</v>
      </c>
      <c r="D26" s="230"/>
      <c r="E26" s="182" t="s">
        <v>1067</v>
      </c>
      <c r="F26" s="182" t="s">
        <v>688</v>
      </c>
      <c r="G26" s="182" t="s">
        <v>13177</v>
      </c>
      <c r="H26" s="183">
        <v>0</v>
      </c>
      <c r="I26" s="184" t="s">
        <v>1588</v>
      </c>
      <c r="J26" s="184" t="s">
        <v>1589</v>
      </c>
      <c r="K26" s="224"/>
      <c r="L26" s="224"/>
      <c r="M26" s="224"/>
      <c r="N26" s="224"/>
      <c r="O26" s="224"/>
      <c r="P26" s="185"/>
      <c r="Q26" s="225"/>
      <c r="R26" s="182" t="s">
        <v>2257</v>
      </c>
      <c r="S26" s="181" t="str">
        <f ca="1">IF(B26="","",IF(ISERROR(MATCH($E26,CL,0)),"Unknown",INDIRECT("'C'!$A$"&amp;MATCH($E26,CL,0)+1)))</f>
        <v>CH</v>
      </c>
      <c r="T26" s="181" t="str">
        <f ca="1">IF(B26="","",IF(ISERROR(MATCH($J26,[1]SorP!$B$1:$B$6226,0)),"",INDIRECT("'SorP'!$A$"&amp;MATCH($S26&amp;$J26,[1]SorP!C:C,0))))</f>
        <v>CH-NE</v>
      </c>
      <c r="U26" s="201"/>
      <c r="V26" s="226">
        <f>IF(C26="",NA(),IF(OR(C26="Smelter not listed",C26="Smelter not yet identified"),MATCH($B26&amp;$D26,'[1]Smelter Look-up'!$J:$J,0),MATCH($B26&amp;$C26,'[1]Smelter Look-up'!$J:$J,0)))</f>
        <v>181</v>
      </c>
      <c r="X26" s="227">
        <f>IF(AND(C26="Smelter not listed",OR(LEN(D26)=0,LEN(E26)=0)),1,0)</f>
        <v>0</v>
      </c>
      <c r="AB26" s="228"/>
    </row>
    <row r="27" spans="1:28" s="227" customFormat="1" ht="20.399999999999999">
      <c r="A27" s="181" t="s">
        <v>692</v>
      </c>
      <c r="B27" s="182" t="s">
        <v>1098</v>
      </c>
      <c r="C27" s="186" t="s">
        <v>1196</v>
      </c>
      <c r="D27" s="230"/>
      <c r="E27" s="182" t="s">
        <v>1077</v>
      </c>
      <c r="F27" s="182" t="s">
        <v>692</v>
      </c>
      <c r="G27" s="182" t="s">
        <v>13177</v>
      </c>
      <c r="H27" s="183">
        <v>0</v>
      </c>
      <c r="I27" s="184" t="s">
        <v>1594</v>
      </c>
      <c r="J27" s="184" t="s">
        <v>1593</v>
      </c>
      <c r="K27" s="224"/>
      <c r="L27" s="224"/>
      <c r="M27" s="224"/>
      <c r="N27" s="224"/>
      <c r="O27" s="224"/>
      <c r="P27" s="185"/>
      <c r="Q27" s="225"/>
      <c r="R27" s="182" t="s">
        <v>1196</v>
      </c>
      <c r="S27" s="181" t="str">
        <f ca="1">IF(B27="","",IF(ISERROR(MATCH($E27,CL,0)),"Unknown",INDIRECT("'C'!$A$"&amp;MATCH($E27,CL,0)+1)))</f>
        <v>JP</v>
      </c>
      <c r="T27" s="181" t="str">
        <f ca="1">IF(B27="","",IF(ISERROR(MATCH($J27,[1]SorP!$B$1:$B$6226,0)),"",INDIRECT("'SorP'!$A$"&amp;MATCH($S27&amp;$J27,[1]SorP!C:C,0))))</f>
        <v>JP-34</v>
      </c>
      <c r="U27" s="201"/>
      <c r="V27" s="226">
        <f>IF(C27="",NA(),IF(OR(C27="Smelter not listed",C27="Smelter not yet identified"),MATCH($B27&amp;$D27,'[1]Smelter Look-up'!$J:$J,0),MATCH($B27&amp;$C27,'[1]Smelter Look-up'!$J:$J,0)))</f>
        <v>191</v>
      </c>
      <c r="X27" s="227">
        <f>IF(AND(C27="Smelter not listed",OR(LEN(D27)=0,LEN(E27)=0)),1,0)</f>
        <v>0</v>
      </c>
      <c r="AB27" s="228"/>
    </row>
    <row r="28" spans="1:28" s="227" customFormat="1" ht="20.399999999999999">
      <c r="A28" s="181" t="s">
        <v>697</v>
      </c>
      <c r="B28" s="182" t="s">
        <v>1098</v>
      </c>
      <c r="C28" s="186" t="s">
        <v>2110</v>
      </c>
      <c r="D28" s="230"/>
      <c r="E28" s="182" t="s">
        <v>1077</v>
      </c>
      <c r="F28" s="182" t="s">
        <v>697</v>
      </c>
      <c r="G28" s="182" t="s">
        <v>13177</v>
      </c>
      <c r="H28" s="183">
        <v>0</v>
      </c>
      <c r="I28" s="184" t="s">
        <v>1602</v>
      </c>
      <c r="J28" s="184" t="s">
        <v>1603</v>
      </c>
      <c r="K28" s="224"/>
      <c r="L28" s="224"/>
      <c r="M28" s="224"/>
      <c r="N28" s="224"/>
      <c r="O28" s="224"/>
      <c r="P28" s="185"/>
      <c r="Q28" s="225"/>
      <c r="R28" s="182" t="s">
        <v>2110</v>
      </c>
      <c r="S28" s="181" t="str">
        <f ca="1">IF(B28="","",IF(ISERROR(MATCH($E28,CL,0)),"Unknown",INDIRECT("'C'!$A$"&amp;MATCH($E28,CL,0)+1)))</f>
        <v>JP</v>
      </c>
      <c r="T28" s="181" t="str">
        <f ca="1">IF(B28="","",IF(ISERROR(MATCH($J28,[1]SorP!$B$1:$B$6226,0)),"",INDIRECT("'SorP'!$A$"&amp;MATCH($S28&amp;$J28,[1]SorP!C:C,0))))</f>
        <v>JP-29</v>
      </c>
      <c r="U28" s="201"/>
      <c r="V28" s="226">
        <f>IF(C28="",NA(),IF(OR(C28="Smelter not listed",C28="Smelter not yet identified"),MATCH($B28&amp;$D28,'[1]Smelter Look-up'!$J:$J,0),MATCH($B28&amp;$C28,'[1]Smelter Look-up'!$J:$J,0)))</f>
        <v>207</v>
      </c>
      <c r="X28" s="227">
        <f>IF(AND(C28="Smelter not listed",OR(LEN(D28)=0,LEN(E28)=0)),1,0)</f>
        <v>0</v>
      </c>
      <c r="AB28" s="228"/>
    </row>
    <row r="29" spans="1:28" s="227" customFormat="1" ht="20.399999999999999">
      <c r="A29" s="181" t="s">
        <v>2268</v>
      </c>
      <c r="B29" s="182" t="s">
        <v>1098</v>
      </c>
      <c r="C29" s="186" t="s">
        <v>13704</v>
      </c>
      <c r="D29" s="230"/>
      <c r="E29" s="182" t="s">
        <v>1085</v>
      </c>
      <c r="F29" s="182" t="s">
        <v>2268</v>
      </c>
      <c r="G29" s="182" t="s">
        <v>13177</v>
      </c>
      <c r="H29" s="183">
        <v>0</v>
      </c>
      <c r="I29" s="184" t="s">
        <v>2301</v>
      </c>
      <c r="J29" s="184" t="s">
        <v>8844</v>
      </c>
      <c r="K29" s="224"/>
      <c r="L29" s="224"/>
      <c r="M29" s="224"/>
      <c r="N29" s="224"/>
      <c r="O29" s="224"/>
      <c r="P29" s="185"/>
      <c r="Q29" s="225"/>
      <c r="R29" s="182" t="s">
        <v>13704</v>
      </c>
      <c r="S29" s="181" t="str">
        <f ca="1">IF(B29="","",IF(ISERROR(MATCH($E29,CL,0)),"Unknown",INDIRECT("'C'!$A$"&amp;MATCH($E29,CL,0)+1)))</f>
        <v>NL</v>
      </c>
      <c r="T29" s="181" t="str">
        <f ca="1">IF(B29="","",IF(ISERROR(MATCH($J29,[1]SorP!$B$1:$B$6226,0)),"",INDIRECT("'SorP'!$A$"&amp;MATCH($S29&amp;$J29,[1]SorP!C:C,0))))</f>
        <v>NL-NB</v>
      </c>
      <c r="U29" s="201"/>
      <c r="V29" s="226">
        <f>IF(C29="",NA(),IF(OR(C29="Smelter not listed",C29="Smelter not yet identified"),MATCH($B29&amp;$D29,'[1]Smelter Look-up'!$J:$J,0),MATCH($B29&amp;$C29,'[1]Smelter Look-up'!$J:$J,0)))</f>
        <v>228</v>
      </c>
      <c r="X29" s="227">
        <f>IF(AND(C29="Smelter not listed",OR(LEN(D29)=0,LEN(E29)=0)),1,0)</f>
        <v>0</v>
      </c>
      <c r="AB29" s="228"/>
    </row>
    <row r="30" spans="1:28" s="227" customFormat="1" ht="20.399999999999999">
      <c r="A30" s="181" t="s">
        <v>2270</v>
      </c>
      <c r="B30" s="182" t="s">
        <v>1098</v>
      </c>
      <c r="C30" s="186" t="s">
        <v>2269</v>
      </c>
      <c r="D30" s="230"/>
      <c r="E30" s="182" t="s">
        <v>13409</v>
      </c>
      <c r="F30" s="182" t="s">
        <v>2270</v>
      </c>
      <c r="G30" s="182" t="s">
        <v>13177</v>
      </c>
      <c r="H30" s="183">
        <v>0</v>
      </c>
      <c r="I30" s="184" t="s">
        <v>2271</v>
      </c>
      <c r="J30" s="184" t="s">
        <v>4102</v>
      </c>
      <c r="K30" s="224"/>
      <c r="L30" s="224"/>
      <c r="M30" s="224"/>
      <c r="N30" s="224"/>
      <c r="O30" s="224"/>
      <c r="P30" s="185"/>
      <c r="Q30" s="225"/>
      <c r="R30" s="182" t="s">
        <v>2269</v>
      </c>
      <c r="S30" s="181" t="str">
        <f ca="1">IF(B30="","",IF(ISERROR(MATCH($E30,CL,0)),"Unknown",INDIRECT("'C'!$A$"&amp;MATCH($E30,CL,0)+1)))</f>
        <v>CZ</v>
      </c>
      <c r="T30" s="181" t="str">
        <f ca="1">IF(B30="","",IF(ISERROR(MATCH($J30,[1]SorP!$B$1:$B$6226,0)),"",INDIRECT("'SorP'!$A$"&amp;MATCH($S30&amp;$J30,[1]SorP!C:C,0))))</f>
        <v>CZ-20A</v>
      </c>
      <c r="U30" s="201"/>
      <c r="V30" s="226">
        <f>IF(C30="",NA(),IF(OR(C30="Smelter not listed",C30="Smelter not yet identified"),MATCH($B30&amp;$D30,'[1]Smelter Look-up'!$J:$J,0),MATCH($B30&amp;$C30,'[1]Smelter Look-up'!$J:$J,0)))</f>
        <v>233</v>
      </c>
      <c r="X30" s="227">
        <f>IF(AND(C30="Smelter not listed",OR(LEN(D30)=0,LEN(E30)=0)),1,0)</f>
        <v>0</v>
      </c>
      <c r="AB30" s="228"/>
    </row>
    <row r="31" spans="1:28" s="227" customFormat="1" ht="25.2">
      <c r="A31" s="181" t="s">
        <v>708</v>
      </c>
      <c r="B31" s="182" t="s">
        <v>1098</v>
      </c>
      <c r="C31" s="186" t="s">
        <v>12380</v>
      </c>
      <c r="D31" s="230"/>
      <c r="E31" s="182" t="s">
        <v>1071</v>
      </c>
      <c r="F31" s="182" t="s">
        <v>708</v>
      </c>
      <c r="G31" s="182" t="s">
        <v>13177</v>
      </c>
      <c r="H31" s="183">
        <v>0</v>
      </c>
      <c r="I31" s="184" t="s">
        <v>1617</v>
      </c>
      <c r="J31" s="184" t="s">
        <v>4621</v>
      </c>
      <c r="K31" s="224"/>
      <c r="L31" s="224"/>
      <c r="M31" s="224"/>
      <c r="N31" s="224"/>
      <c r="O31" s="224"/>
      <c r="P31" s="185"/>
      <c r="Q31" s="225"/>
      <c r="R31" s="182" t="s">
        <v>12380</v>
      </c>
      <c r="S31" s="181" t="str">
        <f ca="1">IF(B31="","",IF(ISERROR(MATCH($E31,CL,0)),"Unknown",INDIRECT("'C'!$A$"&amp;MATCH($E31,CL,0)+1)))</f>
        <v>ES</v>
      </c>
      <c r="T31" s="181" t="str">
        <f ca="1">IF(B31="","",IF(ISERROR(MATCH($J31,[1]SorP!$B$1:$B$6226,0)),"",INDIRECT("'SorP'!$A$"&amp;MATCH($S31&amp;$J31,[1]SorP!C:C,0))))</f>
        <v>ES-MD</v>
      </c>
      <c r="U31" s="201"/>
      <c r="V31" s="226">
        <f>IF(C31="",NA(),IF(OR(C31="Smelter not listed",C31="Smelter not yet identified"),MATCH($B31&amp;$D31,'[1]Smelter Look-up'!$J:$J,0),MATCH($B31&amp;$C31,'[1]Smelter Look-up'!$J:$J,0)))</f>
        <v>242</v>
      </c>
      <c r="X31" s="227">
        <f>IF(AND(C31="Smelter not listed",OR(LEN(D31)=0,LEN(E31)=0)),1,0)</f>
        <v>0</v>
      </c>
      <c r="AB31" s="228"/>
    </row>
    <row r="32" spans="1:28" s="227" customFormat="1" ht="20.399999999999999">
      <c r="A32" s="181" t="s">
        <v>715</v>
      </c>
      <c r="B32" s="182" t="s">
        <v>1098</v>
      </c>
      <c r="C32" s="186" t="s">
        <v>14918</v>
      </c>
      <c r="D32" s="230"/>
      <c r="E32" s="182" t="s">
        <v>1069</v>
      </c>
      <c r="F32" s="182" t="s">
        <v>715</v>
      </c>
      <c r="G32" s="182" t="s">
        <v>13177</v>
      </c>
      <c r="H32" s="183">
        <v>0</v>
      </c>
      <c r="I32" s="184" t="s">
        <v>1621</v>
      </c>
      <c r="J32" s="184" t="s">
        <v>13532</v>
      </c>
      <c r="K32" s="224"/>
      <c r="L32" s="224"/>
      <c r="M32" s="224"/>
      <c r="N32" s="224"/>
      <c r="O32" s="224"/>
      <c r="P32" s="185"/>
      <c r="Q32" s="225"/>
      <c r="R32" s="182" t="s">
        <v>14918</v>
      </c>
      <c r="S32" s="181" t="str">
        <f ca="1">IF(B32="","",IF(ISERROR(MATCH($E32,CL,0)),"Unknown",INDIRECT("'C'!$A$"&amp;MATCH($E32,CL,0)+1)))</f>
        <v>CN</v>
      </c>
      <c r="T32" s="181" t="str">
        <f ca="1">IF(B32="","",IF(ISERROR(MATCH($J32,[1]SorP!$B$1:$B$6226,0)),"",INDIRECT("'SorP'!$A$"&amp;MATCH($S32&amp;$J32,[1]SorP!C:C,0))))</f>
        <v>CN-SD</v>
      </c>
      <c r="U32" s="201"/>
      <c r="V32" s="226">
        <f>IF(C32="",NA(),IF(OR(C32="Smelter not listed",C32="Smelter not yet identified"),MATCH($B32&amp;$D32,'[1]Smelter Look-up'!$J:$J,0),MATCH($B32&amp;$C32,'[1]Smelter Look-up'!$J:$J,0)))</f>
        <v>247</v>
      </c>
      <c r="X32" s="227">
        <f>IF(AND(C32="Smelter not listed",OR(LEN(D32)=0,LEN(E32)=0)),1,0)</f>
        <v>0</v>
      </c>
      <c r="AB32" s="228"/>
    </row>
    <row r="33" spans="1:28" s="227" customFormat="1" ht="25.2">
      <c r="A33" s="181" t="s">
        <v>709</v>
      </c>
      <c r="B33" s="182" t="s">
        <v>1098</v>
      </c>
      <c r="C33" s="186" t="s">
        <v>2114</v>
      </c>
      <c r="D33" s="230"/>
      <c r="E33" s="182" t="s">
        <v>1069</v>
      </c>
      <c r="F33" s="182" t="s">
        <v>709</v>
      </c>
      <c r="G33" s="182" t="s">
        <v>13177</v>
      </c>
      <c r="H33" s="183">
        <v>0</v>
      </c>
      <c r="I33" s="184" t="s">
        <v>1552</v>
      </c>
      <c r="J33" s="184" t="s">
        <v>13532</v>
      </c>
      <c r="K33" s="224"/>
      <c r="L33" s="224"/>
      <c r="M33" s="224"/>
      <c r="N33" s="224"/>
      <c r="O33" s="224"/>
      <c r="P33" s="185"/>
      <c r="Q33" s="225"/>
      <c r="R33" s="182" t="s">
        <v>2114</v>
      </c>
      <c r="S33" s="181" t="str">
        <f ca="1">IF(B33="","",IF(ISERROR(MATCH($E33,CL,0)),"Unknown",INDIRECT("'C'!$A$"&amp;MATCH($E33,CL,0)+1)))</f>
        <v>CN</v>
      </c>
      <c r="T33" s="181" t="str">
        <f ca="1">IF(B33="","",IF(ISERROR(MATCH($J33,[1]SorP!$B$1:$B$6226,0)),"",INDIRECT("'SorP'!$A$"&amp;MATCH($S33&amp;$J33,[1]SorP!C:C,0))))</f>
        <v>CN-SD</v>
      </c>
      <c r="U33" s="201"/>
      <c r="V33" s="226">
        <f>IF(C33="",NA(),IF(OR(C33="Smelter not listed",C33="Smelter not yet identified"),MATCH($B33&amp;$D33,'[1]Smelter Look-up'!$J:$J,0),MATCH($B33&amp;$C33,'[1]Smelter Look-up'!$J:$J,0)))</f>
        <v>254</v>
      </c>
      <c r="X33" s="227">
        <f>IF(AND(C33="Smelter not listed",OR(LEN(D33)=0,LEN(E33)=0)),1,0)</f>
        <v>0</v>
      </c>
      <c r="AB33" s="228"/>
    </row>
    <row r="34" spans="1:28" s="227" customFormat="1" ht="20.399999999999999">
      <c r="A34" s="181" t="s">
        <v>2157</v>
      </c>
      <c r="B34" s="182" t="s">
        <v>1098</v>
      </c>
      <c r="C34" s="186" t="s">
        <v>2155</v>
      </c>
      <c r="D34" s="230"/>
      <c r="E34" s="182" t="s">
        <v>1070</v>
      </c>
      <c r="F34" s="182" t="s">
        <v>2157</v>
      </c>
      <c r="G34" s="182" t="s">
        <v>13177</v>
      </c>
      <c r="H34" s="183">
        <v>0</v>
      </c>
      <c r="I34" s="184" t="s">
        <v>1510</v>
      </c>
      <c r="J34" s="184" t="s">
        <v>1511</v>
      </c>
      <c r="K34" s="224"/>
      <c r="L34" s="224"/>
      <c r="M34" s="224"/>
      <c r="N34" s="224"/>
      <c r="O34" s="224"/>
      <c r="P34" s="185"/>
      <c r="Q34" s="225"/>
      <c r="R34" s="182" t="s">
        <v>2155</v>
      </c>
      <c r="S34" s="181" t="str">
        <f ca="1">IF(B34="","",IF(ISERROR(MATCH($E34,CL,0)),"Unknown",INDIRECT("'C'!$A$"&amp;MATCH($E34,CL,0)+1)))</f>
        <v>DE</v>
      </c>
      <c r="T34" s="181" t="str">
        <f ca="1">IF(B34="","",IF(ISERROR(MATCH($J34,[1]SorP!$B$1:$B$6226,0)),"",INDIRECT("'SorP'!$A$"&amp;MATCH($S34&amp;$J34,[1]SorP!C:C,0))))</f>
        <v>DE-BW</v>
      </c>
      <c r="U34" s="201"/>
      <c r="V34" s="226">
        <f>IF(C34="",NA(),IF(OR(C34="Smelter not listed",C34="Smelter not yet identified"),MATCH($B34&amp;$D34,'[1]Smelter Look-up'!$J:$J,0),MATCH($B34&amp;$C34,'[1]Smelter Look-up'!$J:$J,0)))</f>
        <v>307</v>
      </c>
      <c r="X34" s="227">
        <f>IF(AND(C34="Smelter not listed",OR(LEN(D34)=0,LEN(E34)=0)),1,0)</f>
        <v>0</v>
      </c>
      <c r="AB34" s="228"/>
    </row>
    <row r="35" spans="1:28" s="227" customFormat="1" ht="20.399999999999999">
      <c r="A35" s="181" t="s">
        <v>723</v>
      </c>
      <c r="B35" s="182" t="s">
        <v>1098</v>
      </c>
      <c r="C35" s="186" t="s">
        <v>12873</v>
      </c>
      <c r="D35" s="230"/>
      <c r="E35" s="182" t="s">
        <v>1077</v>
      </c>
      <c r="F35" s="182" t="s">
        <v>723</v>
      </c>
      <c r="G35" s="182" t="s">
        <v>13177</v>
      </c>
      <c r="H35" s="183">
        <v>0</v>
      </c>
      <c r="I35" s="184" t="s">
        <v>12886</v>
      </c>
      <c r="J35" s="184" t="s">
        <v>6574</v>
      </c>
      <c r="K35" s="224"/>
      <c r="L35" s="224"/>
      <c r="M35" s="224"/>
      <c r="N35" s="224"/>
      <c r="O35" s="224"/>
      <c r="P35" s="185"/>
      <c r="Q35" s="225"/>
      <c r="R35" s="182" t="s">
        <v>12873</v>
      </c>
      <c r="S35" s="181" t="str">
        <f ca="1">IF(B35="","",IF(ISERROR(MATCH($E35,CL,0)),"Unknown",INDIRECT("'C'!$A$"&amp;MATCH($E35,CL,0)+1)))</f>
        <v>JP</v>
      </c>
      <c r="T35" s="181" t="str">
        <f ca="1">IF(B35="","",IF(ISERROR(MATCH($J35,[1]SorP!$B$1:$B$6226,0)),"",INDIRECT("'SorP'!$A$"&amp;MATCH($S35&amp;$J35,[1]SorP!C:C,0))))</f>
        <v>JP-39</v>
      </c>
      <c r="U35" s="201"/>
      <c r="V35" s="226">
        <f>IF(C35="",NA(),IF(OR(C35="Smelter not listed",C35="Smelter not yet identified"),MATCH($B35&amp;$D35,'[1]Smelter Look-up'!$J:$J,0),MATCH($B35&amp;$C35,'[1]Smelter Look-up'!$J:$J,0)))</f>
        <v>310</v>
      </c>
      <c r="X35" s="227">
        <f>IF(AND(C35="Smelter not listed",OR(LEN(D35)=0,LEN(E35)=0)),1,0)</f>
        <v>0</v>
      </c>
      <c r="AB35" s="228"/>
    </row>
    <row r="36" spans="1:28" s="227" customFormat="1" ht="20.399999999999999">
      <c r="A36" s="181" t="s">
        <v>724</v>
      </c>
      <c r="B36" s="182" t="s">
        <v>1098</v>
      </c>
      <c r="C36" s="186" t="s">
        <v>2119</v>
      </c>
      <c r="D36" s="230"/>
      <c r="E36" s="182" t="s">
        <v>1077</v>
      </c>
      <c r="F36" s="182" t="s">
        <v>724</v>
      </c>
      <c r="G36" s="182" t="s">
        <v>13177</v>
      </c>
      <c r="H36" s="183">
        <v>0</v>
      </c>
      <c r="I36" s="184" t="s">
        <v>1651</v>
      </c>
      <c r="J36" s="184" t="s">
        <v>1630</v>
      </c>
      <c r="K36" s="224"/>
      <c r="L36" s="224"/>
      <c r="M36" s="224"/>
      <c r="N36" s="224"/>
      <c r="O36" s="224"/>
      <c r="P36" s="185"/>
      <c r="Q36" s="225"/>
      <c r="R36" s="182" t="s">
        <v>2119</v>
      </c>
      <c r="S36" s="181" t="str">
        <f ca="1">IF(B36="","",IF(ISERROR(MATCH($E36,CL,0)),"Unknown",INDIRECT("'C'!$A$"&amp;MATCH($E36,CL,0)+1)))</f>
        <v>JP</v>
      </c>
      <c r="T36" s="181" t="str">
        <f ca="1">IF(B36="","",IF(ISERROR(MATCH($J36,[1]SorP!$B$1:$B$6226,0)),"",INDIRECT("'SorP'!$A$"&amp;MATCH($S36&amp;$J36,[1]SorP!C:C,0))))</f>
        <v>JP-14</v>
      </c>
      <c r="U36" s="201"/>
      <c r="V36" s="226">
        <f>IF(C36="",NA(),IF(OR(C36="Smelter not listed",C36="Smelter not yet identified"),MATCH($B36&amp;$D36,'[1]Smelter Look-up'!$J:$J,0),MATCH($B36&amp;$C36,'[1]Smelter Look-up'!$J:$J,0)))</f>
        <v>316</v>
      </c>
      <c r="X36" s="227">
        <f>IF(AND(C36="Smelter not listed",OR(LEN(D36)=0,LEN(E36)=0)),1,0)</f>
        <v>0</v>
      </c>
      <c r="AB36" s="228"/>
    </row>
    <row r="37" spans="1:28" s="227" customFormat="1" ht="25.2">
      <c r="A37" s="181" t="s">
        <v>669</v>
      </c>
      <c r="B37" s="182" t="s">
        <v>1098</v>
      </c>
      <c r="C37" s="186" t="s">
        <v>1567</v>
      </c>
      <c r="D37" s="230"/>
      <c r="E37" s="182" t="s">
        <v>2384</v>
      </c>
      <c r="F37" s="182" t="s">
        <v>669</v>
      </c>
      <c r="G37" s="182" t="s">
        <v>13177</v>
      </c>
      <c r="H37" s="183">
        <v>0</v>
      </c>
      <c r="I37" s="184" t="s">
        <v>1565</v>
      </c>
      <c r="J37" s="184" t="s">
        <v>1566</v>
      </c>
      <c r="K37" s="224"/>
      <c r="L37" s="224"/>
      <c r="M37" s="224"/>
      <c r="N37" s="224"/>
      <c r="O37" s="224"/>
      <c r="P37" s="185"/>
      <c r="Q37" s="225"/>
      <c r="R37" s="182" t="s">
        <v>2153</v>
      </c>
      <c r="S37" s="181" t="str">
        <f ca="1">IF(B37="","",IF(ISERROR(MATCH($E37,CL,0)),"Unknown",INDIRECT("'C'!$A$"&amp;MATCH($E37,CL,0)+1)))</f>
        <v>US</v>
      </c>
      <c r="T37" s="181" t="str">
        <f ca="1">IF(B37="","",IF(ISERROR(MATCH($J37,[1]SorP!$B$1:$B$6226,0)),"",INDIRECT("'SorP'!$A$"&amp;MATCH($S37&amp;$J37,[1]SorP!C:C,0))))</f>
        <v>US-UT</v>
      </c>
      <c r="U37" s="201"/>
      <c r="V37" s="226">
        <f>IF(C37="",NA(),IF(OR(C37="Smelter not listed",C37="Smelter not yet identified"),MATCH($B37&amp;$D37,'[1]Smelter Look-up'!$J:$J,0),MATCH($B37&amp;$C37,'[1]Smelter Look-up'!$J:$J,0)))</f>
        <v>132</v>
      </c>
      <c r="X37" s="227">
        <f>IF(AND(C37="Smelter not listed",OR(LEN(D37)=0,LEN(E37)=0)),1,0)</f>
        <v>0</v>
      </c>
      <c r="AB37" s="228"/>
    </row>
    <row r="38" spans="1:28" s="227" customFormat="1" ht="20.399999999999999">
      <c r="A38" s="181" t="s">
        <v>638</v>
      </c>
      <c r="B38" s="182" t="s">
        <v>1098</v>
      </c>
      <c r="C38" s="186" t="s">
        <v>2237</v>
      </c>
      <c r="D38" s="230"/>
      <c r="E38" s="182" t="s">
        <v>1077</v>
      </c>
      <c r="F38" s="182" t="s">
        <v>638</v>
      </c>
      <c r="G38" s="182" t="s">
        <v>13177</v>
      </c>
      <c r="H38" s="183">
        <v>0</v>
      </c>
      <c r="I38" s="184" t="s">
        <v>15680</v>
      </c>
      <c r="J38" s="184" t="s">
        <v>1712</v>
      </c>
      <c r="K38" s="224"/>
      <c r="L38" s="224"/>
      <c r="M38" s="224"/>
      <c r="N38" s="224"/>
      <c r="O38" s="224"/>
      <c r="P38" s="185"/>
      <c r="Q38" s="225"/>
      <c r="R38" s="182" t="s">
        <v>15670</v>
      </c>
      <c r="S38" s="181" t="str">
        <f ca="1">IF(B38="","",IF(ISERROR(MATCH($E38,CL,0)),"Unknown",INDIRECT("'C'!$A$"&amp;MATCH($E38,CL,0)+1)))</f>
        <v>JP</v>
      </c>
      <c r="T38" s="181" t="str">
        <f ca="1">IF(B38="","",IF(ISERROR(MATCH($J38,[1]SorP!$B$1:$B$6226,0)),"",INDIRECT("'SorP'!$A$"&amp;MATCH($S38&amp;$J38,[1]SorP!C:C,0))))</f>
        <v>JP-08</v>
      </c>
      <c r="U38" s="201"/>
      <c r="V38" s="226">
        <f>IF(C38="",NA(),IF(OR(C38="Smelter not listed",C38="Smelter not yet identified"),MATCH($B38&amp;$D38,'[1]Smelter Look-up'!$J:$J,0),MATCH($B38&amp;$C38,'[1]Smelter Look-up'!$J:$J,0)))</f>
        <v>30</v>
      </c>
      <c r="X38" s="227">
        <f>IF(AND(C38="Smelter not listed",OR(LEN(D38)=0,LEN(E38)=0)),1,0)</f>
        <v>0</v>
      </c>
      <c r="AB38" s="228"/>
    </row>
    <row r="39" spans="1:28" s="227" customFormat="1" ht="20.399999999999999">
      <c r="A39" s="181" t="s">
        <v>665</v>
      </c>
      <c r="B39" s="182" t="s">
        <v>1098</v>
      </c>
      <c r="C39" s="186" t="s">
        <v>1194</v>
      </c>
      <c r="D39" s="230"/>
      <c r="E39" s="182" t="s">
        <v>1077</v>
      </c>
      <c r="F39" s="182" t="s">
        <v>665</v>
      </c>
      <c r="G39" s="182" t="s">
        <v>13177</v>
      </c>
      <c r="H39" s="183">
        <v>0</v>
      </c>
      <c r="I39" s="184" t="s">
        <v>1560</v>
      </c>
      <c r="J39" s="184" t="s">
        <v>1547</v>
      </c>
      <c r="K39" s="224"/>
      <c r="L39" s="224"/>
      <c r="M39" s="224"/>
      <c r="N39" s="224"/>
      <c r="O39" s="224"/>
      <c r="P39" s="185"/>
      <c r="Q39" s="225"/>
      <c r="R39" s="182" t="s">
        <v>1194</v>
      </c>
      <c r="S39" s="181" t="str">
        <f ca="1">IF(B39="","",IF(ISERROR(MATCH($E39,CL,0)),"Unknown",INDIRECT("'C'!$A$"&amp;MATCH($E39,CL,0)+1)))</f>
        <v>JP</v>
      </c>
      <c r="T39" s="181" t="str">
        <f ca="1">IF(B39="","",IF(ISERROR(MATCH($J39,[1]SorP!$B$1:$B$6226,0)),"",INDIRECT("'SorP'!$A$"&amp;MATCH($S39&amp;$J39,[1]SorP!C:C,0))))</f>
        <v>JP-11</v>
      </c>
      <c r="U39" s="201"/>
      <c r="V39" s="226">
        <f>IF(C39="",NA(),IF(OR(C39="Smelter not listed",C39="Smelter not yet identified"),MATCH($B39&amp;$D39,'[1]Smelter Look-up'!$J:$J,0),MATCH($B39&amp;$C39,'[1]Smelter Look-up'!$J:$J,0)))</f>
        <v>123</v>
      </c>
      <c r="X39" s="227">
        <f>IF(AND(C39="Smelter not listed",OR(LEN(D39)=0,LEN(E39)=0)),1,0)</f>
        <v>0</v>
      </c>
      <c r="AB39" s="228"/>
    </row>
    <row r="40" spans="1:28" s="227" customFormat="1" ht="20.399999999999999">
      <c r="A40" s="181" t="s">
        <v>673</v>
      </c>
      <c r="B40" s="182" t="s">
        <v>1098</v>
      </c>
      <c r="C40" s="186" t="s">
        <v>52</v>
      </c>
      <c r="D40" s="230"/>
      <c r="E40" s="182" t="s">
        <v>1077</v>
      </c>
      <c r="F40" s="182" t="s">
        <v>673</v>
      </c>
      <c r="G40" s="182" t="s">
        <v>13177</v>
      </c>
      <c r="H40" s="183">
        <v>0</v>
      </c>
      <c r="I40" s="184" t="s">
        <v>2314</v>
      </c>
      <c r="J40" s="184" t="s">
        <v>6611</v>
      </c>
      <c r="K40" s="224"/>
      <c r="L40" s="224"/>
      <c r="M40" s="224"/>
      <c r="N40" s="224"/>
      <c r="O40" s="224"/>
      <c r="P40" s="185"/>
      <c r="Q40" s="225"/>
      <c r="R40" s="182" t="s">
        <v>52</v>
      </c>
      <c r="S40" s="181" t="str">
        <f ca="1">IF(B40="","",IF(ISERROR(MATCH($E40,CL,0)),"Unknown",INDIRECT("'C'!$A$"&amp;MATCH($E40,CL,0)+1)))</f>
        <v>JP</v>
      </c>
      <c r="T40" s="181" t="str">
        <f ca="1">IF(B40="","",IF(ISERROR(MATCH($J40,[1]SorP!$B$1:$B$6226,0)),"",INDIRECT("'SorP'!$A$"&amp;MATCH($S40&amp;$J40,[1]SorP!C:C,0))))</f>
        <v>JP-44</v>
      </c>
      <c r="U40" s="201"/>
      <c r="V40" s="226">
        <f>IF(C40="",NA(),IF(OR(C40="Smelter not listed",C40="Smelter not yet identified"),MATCH($B40&amp;$D40,'[1]Smelter Look-up'!$J:$J,0),MATCH($B40&amp;$C40,'[1]Smelter Look-up'!$J:$J,0)))</f>
        <v>137</v>
      </c>
      <c r="X40" s="227">
        <f>IF(AND(C40="Smelter not listed",OR(LEN(D40)=0,LEN(E40)=0)),1,0)</f>
        <v>0</v>
      </c>
      <c r="AB40" s="228"/>
    </row>
    <row r="41" spans="1:28" s="227" customFormat="1" ht="20.399999999999999">
      <c r="A41" s="181" t="s">
        <v>685</v>
      </c>
      <c r="B41" s="182" t="s">
        <v>1098</v>
      </c>
      <c r="C41" s="186" t="s">
        <v>53</v>
      </c>
      <c r="D41" s="230"/>
      <c r="E41" s="182" t="s">
        <v>1077</v>
      </c>
      <c r="F41" s="182" t="s">
        <v>685</v>
      </c>
      <c r="G41" s="182" t="s">
        <v>13177</v>
      </c>
      <c r="H41" s="183">
        <v>0</v>
      </c>
      <c r="I41" s="184" t="s">
        <v>1584</v>
      </c>
      <c r="J41" s="184" t="s">
        <v>1547</v>
      </c>
      <c r="K41" s="224"/>
      <c r="L41" s="224"/>
      <c r="M41" s="224"/>
      <c r="N41" s="224"/>
      <c r="O41" s="224"/>
      <c r="P41" s="185"/>
      <c r="Q41" s="225"/>
      <c r="R41" s="182" t="s">
        <v>53</v>
      </c>
      <c r="S41" s="181" t="str">
        <f ca="1">IF(B41="","",IF(ISERROR(MATCH($E41,CL,0)),"Unknown",INDIRECT("'C'!$A$"&amp;MATCH($E41,CL,0)+1)))</f>
        <v>JP</v>
      </c>
      <c r="T41" s="181" t="str">
        <f ca="1">IF(B41="","",IF(ISERROR(MATCH($J41,[1]SorP!$B$1:$B$6226,0)),"",INDIRECT("'SorP'!$A$"&amp;MATCH($S41&amp;$J41,[1]SorP!C:C,0))))</f>
        <v>JP-11</v>
      </c>
      <c r="U41" s="201"/>
      <c r="V41" s="226">
        <f>IF(C41="",NA(),IF(OR(C41="Smelter not listed",C41="Smelter not yet identified"),MATCH($B41&amp;$D41,'[1]Smelter Look-up'!$J:$J,0),MATCH($B41&amp;$C41,'[1]Smelter Look-up'!$J:$J,0)))</f>
        <v>170</v>
      </c>
      <c r="X41" s="227">
        <f>IF(AND(C41="Smelter not listed",OR(LEN(D41)=0,LEN(E41)=0)),1,0)</f>
        <v>0</v>
      </c>
      <c r="AB41" s="228"/>
    </row>
    <row r="42" spans="1:28" s="227" customFormat="1" ht="20.399999999999999">
      <c r="A42" s="181" t="s">
        <v>691</v>
      </c>
      <c r="B42" s="182" t="s">
        <v>1098</v>
      </c>
      <c r="C42" s="186" t="s">
        <v>1131</v>
      </c>
      <c r="D42" s="230"/>
      <c r="E42" s="182" t="s">
        <v>1077</v>
      </c>
      <c r="F42" s="182" t="s">
        <v>691</v>
      </c>
      <c r="G42" s="182" t="s">
        <v>13177</v>
      </c>
      <c r="H42" s="183">
        <v>0</v>
      </c>
      <c r="I42" s="184" t="s">
        <v>1509</v>
      </c>
      <c r="J42" s="184" t="s">
        <v>1509</v>
      </c>
      <c r="K42" s="224"/>
      <c r="L42" s="224"/>
      <c r="M42" s="224"/>
      <c r="N42" s="224"/>
      <c r="O42" s="224"/>
      <c r="P42" s="185"/>
      <c r="Q42" s="225"/>
      <c r="R42" s="182" t="s">
        <v>1131</v>
      </c>
      <c r="S42" s="181" t="str">
        <f ca="1">IF(B42="","",IF(ISERROR(MATCH($E42,CL,0)),"Unknown",INDIRECT("'C'!$A$"&amp;MATCH($E42,CL,0)+1)))</f>
        <v>JP</v>
      </c>
      <c r="T42" s="181" t="str">
        <f ca="1">IF(B42="","",IF(ISERROR(MATCH($J42,[1]SorP!$B$1:$B$6226,0)),"",INDIRECT("'SorP'!$A$"&amp;MATCH($S42&amp;$J42,[1]SorP!C:C,0))))</f>
        <v>JP-13</v>
      </c>
      <c r="U42" s="201"/>
      <c r="V42" s="226">
        <f>IF(C42="",NA(),IF(OR(C42="Smelter not listed",C42="Smelter not yet identified"),MATCH($B42&amp;$D42,'[1]Smelter Look-up'!$J:$J,0),MATCH($B42&amp;$C42,'[1]Smelter Look-up'!$J:$J,0)))</f>
        <v>189</v>
      </c>
      <c r="X42" s="227">
        <f>IF(AND(C42="Smelter not listed",OR(LEN(D42)=0,LEN(E42)=0)),1,0)</f>
        <v>0</v>
      </c>
      <c r="AB42" s="228"/>
    </row>
    <row r="43" spans="1:28" s="227" customFormat="1" ht="20.399999999999999">
      <c r="A43" s="181" t="s">
        <v>696</v>
      </c>
      <c r="B43" s="182" t="s">
        <v>1098</v>
      </c>
      <c r="C43" s="186" t="s">
        <v>2109</v>
      </c>
      <c r="D43" s="230"/>
      <c r="E43" s="182" t="s">
        <v>1077</v>
      </c>
      <c r="F43" s="182" t="s">
        <v>696</v>
      </c>
      <c r="G43" s="182" t="s">
        <v>13177</v>
      </c>
      <c r="H43" s="183">
        <v>0</v>
      </c>
      <c r="I43" s="184" t="s">
        <v>1599</v>
      </c>
      <c r="J43" s="184" t="s">
        <v>1600</v>
      </c>
      <c r="K43" s="224"/>
      <c r="L43" s="224"/>
      <c r="M43" s="224"/>
      <c r="N43" s="224"/>
      <c r="O43" s="224"/>
      <c r="P43" s="185"/>
      <c r="Q43" s="225"/>
      <c r="R43" s="182" t="s">
        <v>2109</v>
      </c>
      <c r="S43" s="181" t="str">
        <f ca="1">IF(B43="","",IF(ISERROR(MATCH($E43,CL,0)),"Unknown",INDIRECT("'C'!$A$"&amp;MATCH($E43,CL,0)+1)))</f>
        <v>JP</v>
      </c>
      <c r="T43" s="181" t="str">
        <f ca="1">IF(B43="","",IF(ISERROR(MATCH($J43,[1]SorP!$B$1:$B$6226,0)),"",INDIRECT("'SorP'!$A$"&amp;MATCH($S43&amp;$J43,[1]SorP!C:C,0))))</f>
        <v>JP-12</v>
      </c>
      <c r="U43" s="201"/>
      <c r="V43" s="226">
        <f>IF(C43="",NA(),IF(OR(C43="Smelter not listed",C43="Smelter not yet identified"),MATCH($B43&amp;$D43,'[1]Smelter Look-up'!$J:$J,0),MATCH($B43&amp;$C43,'[1]Smelter Look-up'!$J:$J,0)))</f>
        <v>201</v>
      </c>
      <c r="X43" s="227">
        <f>IF(AND(C43="Smelter not listed",OR(LEN(D43)=0,LEN(E43)=0)),1,0)</f>
        <v>0</v>
      </c>
      <c r="AB43" s="228"/>
    </row>
    <row r="44" spans="1:28" s="227" customFormat="1" ht="20.399999999999999">
      <c r="A44" s="181" t="s">
        <v>712</v>
      </c>
      <c r="B44" s="182" t="s">
        <v>1098</v>
      </c>
      <c r="C44" s="186" t="s">
        <v>54</v>
      </c>
      <c r="D44" s="230"/>
      <c r="E44" s="182" t="s">
        <v>1077</v>
      </c>
      <c r="F44" s="182" t="s">
        <v>712</v>
      </c>
      <c r="G44" s="182" t="s">
        <v>13177</v>
      </c>
      <c r="H44" s="183">
        <v>0</v>
      </c>
      <c r="I44" s="184" t="s">
        <v>1628</v>
      </c>
      <c r="J44" s="184" t="s">
        <v>2165</v>
      </c>
      <c r="K44" s="224"/>
      <c r="L44" s="224"/>
      <c r="M44" s="224"/>
      <c r="N44" s="224"/>
      <c r="O44" s="224"/>
      <c r="P44" s="185"/>
      <c r="Q44" s="225"/>
      <c r="R44" s="182" t="s">
        <v>54</v>
      </c>
      <c r="S44" s="181" t="str">
        <f ca="1">IF(B44="","",IF(ISERROR(MATCH($E44,CL,0)),"Unknown",INDIRECT("'C'!$A$"&amp;MATCH($E44,CL,0)+1)))</f>
        <v>JP</v>
      </c>
      <c r="T44" s="181" t="str">
        <f ca="1">IF(B44="","",IF(ISERROR(MATCH($J44,[1]SorP!$B$1:$B$6226,0)),"",INDIRECT("'SorP'!$A$"&amp;MATCH($S44&amp;$J44,[1]SorP!C:C,0))))</f>
        <v>JP-38</v>
      </c>
      <c r="U44" s="201"/>
      <c r="V44" s="226">
        <f>IF(C44="",NA(),IF(OR(C44="Smelter not listed",C44="Smelter not yet identified"),MATCH($B44&amp;$D44,'[1]Smelter Look-up'!$J:$J,0),MATCH($B44&amp;$C44,'[1]Smelter Look-up'!$J:$J,0)))</f>
        <v>274</v>
      </c>
      <c r="X44" s="227">
        <f>IF(AND(C44="Smelter not listed",OR(LEN(D44)=0,LEN(E44)=0)),1,0)</f>
        <v>0</v>
      </c>
      <c r="AB44" s="228"/>
    </row>
    <row r="45" spans="1:28" s="227" customFormat="1" ht="20.399999999999999">
      <c r="A45" s="181" t="s">
        <v>713</v>
      </c>
      <c r="B45" s="182" t="s">
        <v>1098</v>
      </c>
      <c r="C45" s="186" t="s">
        <v>1199</v>
      </c>
      <c r="D45" s="230"/>
      <c r="E45" s="182" t="s">
        <v>1077</v>
      </c>
      <c r="F45" s="182" t="s">
        <v>713</v>
      </c>
      <c r="G45" s="182" t="s">
        <v>13177</v>
      </c>
      <c r="H45" s="183">
        <v>0</v>
      </c>
      <c r="I45" s="184" t="s">
        <v>1629</v>
      </c>
      <c r="J45" s="184" t="s">
        <v>1630</v>
      </c>
      <c r="K45" s="224"/>
      <c r="L45" s="224"/>
      <c r="M45" s="224"/>
      <c r="N45" s="224"/>
      <c r="O45" s="224"/>
      <c r="P45" s="185"/>
      <c r="Q45" s="225"/>
      <c r="R45" s="182" t="s">
        <v>1199</v>
      </c>
      <c r="S45" s="181" t="str">
        <f ca="1">IF(B45="","",IF(ISERROR(MATCH($E45,CL,0)),"Unknown",INDIRECT("'C'!$A$"&amp;MATCH($E45,CL,0)+1)))</f>
        <v>JP</v>
      </c>
      <c r="T45" s="181" t="str">
        <f ca="1">IF(B45="","",IF(ISERROR(MATCH($J45,[1]SorP!$B$1:$B$6226,0)),"",INDIRECT("'SorP'!$A$"&amp;MATCH($S45&amp;$J45,[1]SorP!C:C,0))))</f>
        <v>JP-14</v>
      </c>
      <c r="U45" s="201"/>
      <c r="V45" s="226">
        <f>IF(C45="",NA(),IF(OR(C45="Smelter not listed",C45="Smelter not yet identified"),MATCH($B45&amp;$D45,'[1]Smelter Look-up'!$J:$J,0),MATCH($B45&amp;$C45,'[1]Smelter Look-up'!$J:$J,0)))</f>
        <v>287</v>
      </c>
      <c r="X45" s="227">
        <f>IF(AND(C45="Smelter not listed",OR(LEN(D45)=0,LEN(E45)=0)),1,0)</f>
        <v>0</v>
      </c>
      <c r="AB45" s="228"/>
    </row>
    <row r="46" spans="1:28" s="227" customFormat="1" ht="20.399999999999999">
      <c r="A46" s="181" t="s">
        <v>716</v>
      </c>
      <c r="B46" s="182" t="s">
        <v>1098</v>
      </c>
      <c r="C46" s="186" t="s">
        <v>2117</v>
      </c>
      <c r="D46" s="230"/>
      <c r="E46" s="182" t="s">
        <v>1077</v>
      </c>
      <c r="F46" s="182" t="s">
        <v>716</v>
      </c>
      <c r="G46" s="182" t="s">
        <v>13177</v>
      </c>
      <c r="H46" s="183">
        <v>0</v>
      </c>
      <c r="I46" s="184" t="s">
        <v>1635</v>
      </c>
      <c r="J46" s="184" t="s">
        <v>1547</v>
      </c>
      <c r="K46" s="224"/>
      <c r="L46" s="224"/>
      <c r="M46" s="224"/>
      <c r="N46" s="224"/>
      <c r="O46" s="224"/>
      <c r="P46" s="185"/>
      <c r="Q46" s="225"/>
      <c r="R46" s="182" t="s">
        <v>2117</v>
      </c>
      <c r="S46" s="181" t="str">
        <f ca="1">IF(B46="","",IF(ISERROR(MATCH($E46,CL,0)),"Unknown",INDIRECT("'C'!$A$"&amp;MATCH($E46,CL,0)+1)))</f>
        <v>JP</v>
      </c>
      <c r="T46" s="181" t="str">
        <f ca="1">IF(B46="","",IF(ISERROR(MATCH($J46,[1]SorP!$B$1:$B$6226,0)),"",INDIRECT("'SorP'!$A$"&amp;MATCH($S46&amp;$J46,[1]SorP!C:C,0))))</f>
        <v>JP-11</v>
      </c>
      <c r="U46" s="201"/>
      <c r="V46" s="226">
        <f>IF(C46="",NA(),IF(OR(C46="Smelter not listed",C46="Smelter not yet identified"),MATCH($B46&amp;$D46,'[1]Smelter Look-up'!$J:$J,0),MATCH($B46&amp;$C46,'[1]Smelter Look-up'!$J:$J,0)))</f>
        <v>293</v>
      </c>
      <c r="X46" s="227">
        <f>IF(AND(C46="Smelter not listed",OR(LEN(D46)=0,LEN(E46)=0)),1,0)</f>
        <v>0</v>
      </c>
      <c r="AB46" s="228"/>
    </row>
    <row r="47" spans="1:28" s="227" customFormat="1" ht="20.399999999999999">
      <c r="A47" s="181" t="s">
        <v>728</v>
      </c>
      <c r="B47" s="182" t="s">
        <v>1100</v>
      </c>
      <c r="C47" s="186" t="s">
        <v>43</v>
      </c>
      <c r="D47" s="230"/>
      <c r="E47" s="182" t="s">
        <v>1069</v>
      </c>
      <c r="F47" s="182" t="s">
        <v>728</v>
      </c>
      <c r="G47" s="182" t="s">
        <v>13177</v>
      </c>
      <c r="H47" s="183">
        <v>0</v>
      </c>
      <c r="I47" s="184" t="s">
        <v>1679</v>
      </c>
      <c r="J47" s="184" t="s">
        <v>13536</v>
      </c>
      <c r="K47" s="224"/>
      <c r="L47" s="224"/>
      <c r="M47" s="224"/>
      <c r="N47" s="224"/>
      <c r="O47" s="224"/>
      <c r="P47" s="185"/>
      <c r="Q47" s="225"/>
      <c r="R47" s="182"/>
      <c r="S47" s="181"/>
      <c r="T47" s="181"/>
      <c r="U47" s="201"/>
      <c r="V47" s="226"/>
      <c r="AB47" s="228"/>
    </row>
    <row r="48" spans="1:28" s="227" customFormat="1" ht="20.399999999999999">
      <c r="A48" s="181" t="s">
        <v>735</v>
      </c>
      <c r="B48" s="182" t="s">
        <v>1100</v>
      </c>
      <c r="C48" s="186" t="s">
        <v>12377</v>
      </c>
      <c r="D48" s="230"/>
      <c r="E48" s="182" t="s">
        <v>1065</v>
      </c>
      <c r="F48" s="182" t="s">
        <v>735</v>
      </c>
      <c r="G48" s="182" t="s">
        <v>13177</v>
      </c>
      <c r="H48" s="183">
        <v>0</v>
      </c>
      <c r="I48" s="184" t="s">
        <v>1686</v>
      </c>
      <c r="J48" s="184" t="s">
        <v>1687</v>
      </c>
      <c r="K48" s="224"/>
      <c r="L48" s="224"/>
      <c r="M48" s="224"/>
      <c r="N48" s="224"/>
      <c r="O48" s="224"/>
      <c r="P48" s="185"/>
      <c r="Q48" s="225"/>
      <c r="R48" s="182"/>
      <c r="S48" s="181"/>
      <c r="T48" s="181"/>
      <c r="U48" s="201"/>
      <c r="V48" s="226"/>
      <c r="AB48" s="228"/>
    </row>
    <row r="49" spans="1:28" s="227" customFormat="1" ht="20.399999999999999">
      <c r="A49" s="181" t="s">
        <v>743</v>
      </c>
      <c r="B49" s="182" t="s">
        <v>1100</v>
      </c>
      <c r="C49" s="186" t="s">
        <v>1700</v>
      </c>
      <c r="D49" s="230"/>
      <c r="E49" s="182" t="s">
        <v>1078</v>
      </c>
      <c r="F49" s="182" t="s">
        <v>743</v>
      </c>
      <c r="G49" s="182" t="s">
        <v>13177</v>
      </c>
      <c r="H49" s="183">
        <v>0</v>
      </c>
      <c r="I49" s="184" t="s">
        <v>1572</v>
      </c>
      <c r="J49" s="184" t="s">
        <v>7005</v>
      </c>
      <c r="K49" s="224"/>
      <c r="L49" s="224"/>
      <c r="M49" s="224"/>
      <c r="N49" s="224"/>
      <c r="O49" s="224"/>
      <c r="P49" s="185"/>
      <c r="Q49" s="225"/>
      <c r="R49" s="182"/>
      <c r="S49" s="181"/>
      <c r="T49" s="181"/>
      <c r="U49" s="201"/>
      <c r="V49" s="226"/>
      <c r="AB49" s="228"/>
    </row>
    <row r="50" spans="1:28" s="227" customFormat="1" ht="20.399999999999999">
      <c r="A50" s="181" t="s">
        <v>1363</v>
      </c>
      <c r="B50" s="182" t="s">
        <v>1100</v>
      </c>
      <c r="C50" s="186" t="s">
        <v>2125</v>
      </c>
      <c r="D50" s="230"/>
      <c r="E50" s="182" t="s">
        <v>1069</v>
      </c>
      <c r="F50" s="182" t="s">
        <v>1363</v>
      </c>
      <c r="G50" s="182" t="s">
        <v>13177</v>
      </c>
      <c r="H50" s="183">
        <v>0</v>
      </c>
      <c r="I50" s="184" t="s">
        <v>1704</v>
      </c>
      <c r="J50" s="184" t="s">
        <v>13531</v>
      </c>
      <c r="K50" s="224"/>
      <c r="L50" s="224"/>
      <c r="M50" s="224"/>
      <c r="N50" s="224"/>
      <c r="O50" s="224"/>
      <c r="P50" s="185"/>
      <c r="Q50" s="225"/>
      <c r="R50" s="182"/>
      <c r="S50" s="181"/>
      <c r="T50" s="181"/>
      <c r="U50" s="201"/>
      <c r="V50" s="226"/>
      <c r="AB50" s="228"/>
    </row>
    <row r="51" spans="1:28" s="227" customFormat="1" ht="25.2">
      <c r="A51" s="181" t="s">
        <v>1383</v>
      </c>
      <c r="B51" s="182" t="s">
        <v>1100</v>
      </c>
      <c r="C51" s="186" t="s">
        <v>15338</v>
      </c>
      <c r="D51" s="230"/>
      <c r="E51" s="182" t="s">
        <v>2384</v>
      </c>
      <c r="F51" s="182" t="s">
        <v>1383</v>
      </c>
      <c r="G51" s="182" t="s">
        <v>13177</v>
      </c>
      <c r="H51" s="183">
        <v>0</v>
      </c>
      <c r="I51" s="184" t="s">
        <v>1711</v>
      </c>
      <c r="J51" s="184" t="s">
        <v>1591</v>
      </c>
      <c r="K51" s="224"/>
      <c r="L51" s="224"/>
      <c r="M51" s="224"/>
      <c r="N51" s="224"/>
      <c r="O51" s="224"/>
      <c r="P51" s="185"/>
      <c r="Q51" s="225"/>
      <c r="R51" s="182"/>
      <c r="S51" s="181"/>
      <c r="T51" s="181"/>
      <c r="U51" s="201"/>
      <c r="V51" s="226"/>
      <c r="AB51" s="228"/>
    </row>
    <row r="52" spans="1:28" s="227" customFormat="1" ht="25.2">
      <c r="A52" s="181" t="s">
        <v>1378</v>
      </c>
      <c r="B52" s="182" t="s">
        <v>1100</v>
      </c>
      <c r="C52" s="186" t="s">
        <v>1377</v>
      </c>
      <c r="D52" s="230"/>
      <c r="E52" s="182" t="s">
        <v>2384</v>
      </c>
      <c r="F52" s="182" t="s">
        <v>1378</v>
      </c>
      <c r="G52" s="182" t="s">
        <v>13177</v>
      </c>
      <c r="H52" s="183">
        <v>0</v>
      </c>
      <c r="I52" s="184" t="s">
        <v>1713</v>
      </c>
      <c r="J52" s="184" t="s">
        <v>1699</v>
      </c>
      <c r="K52" s="224"/>
      <c r="L52" s="224"/>
      <c r="M52" s="224"/>
      <c r="N52" s="224"/>
      <c r="O52" s="224"/>
      <c r="P52" s="185"/>
      <c r="Q52" s="225"/>
      <c r="R52" s="182"/>
      <c r="S52" s="181"/>
      <c r="T52" s="181"/>
      <c r="U52" s="201"/>
      <c r="V52" s="226"/>
      <c r="AB52" s="228"/>
    </row>
    <row r="53" spans="1:28" s="227" customFormat="1" ht="20.399999999999999">
      <c r="A53" s="181" t="s">
        <v>732</v>
      </c>
      <c r="B53" s="182" t="s">
        <v>1100</v>
      </c>
      <c r="C53" s="186" t="s">
        <v>44</v>
      </c>
      <c r="D53" s="230"/>
      <c r="E53" s="182" t="s">
        <v>1069</v>
      </c>
      <c r="F53" s="182" t="s">
        <v>732</v>
      </c>
      <c r="G53" s="182" t="s">
        <v>13177</v>
      </c>
      <c r="H53" s="183">
        <v>0</v>
      </c>
      <c r="I53" s="184" t="s">
        <v>1682</v>
      </c>
      <c r="J53" s="184" t="s">
        <v>13531</v>
      </c>
      <c r="K53" s="224"/>
      <c r="L53" s="224"/>
      <c r="M53" s="224"/>
      <c r="N53" s="224"/>
      <c r="O53" s="224"/>
      <c r="P53" s="185"/>
      <c r="Q53" s="225"/>
      <c r="R53" s="182"/>
      <c r="S53" s="181"/>
      <c r="T53" s="181"/>
      <c r="U53" s="201"/>
      <c r="V53" s="226"/>
      <c r="AB53" s="228"/>
    </row>
    <row r="54" spans="1:28" s="227" customFormat="1" ht="20.399999999999999">
      <c r="A54" s="181" t="s">
        <v>1388</v>
      </c>
      <c r="B54" s="182" t="s">
        <v>1100</v>
      </c>
      <c r="C54" s="186" t="s">
        <v>14950</v>
      </c>
      <c r="D54" s="230"/>
      <c r="E54" s="182" t="s">
        <v>1082</v>
      </c>
      <c r="F54" s="182" t="s">
        <v>1388</v>
      </c>
      <c r="G54" s="182" t="s">
        <v>13177</v>
      </c>
      <c r="H54" s="183">
        <v>0</v>
      </c>
      <c r="I54" s="184" t="s">
        <v>1705</v>
      </c>
      <c r="J54" s="184" t="s">
        <v>1706</v>
      </c>
      <c r="K54" s="224"/>
      <c r="L54" s="224"/>
      <c r="M54" s="224"/>
      <c r="N54" s="224"/>
      <c r="O54" s="224"/>
      <c r="P54" s="185"/>
      <c r="Q54" s="225"/>
      <c r="R54" s="182"/>
      <c r="S54" s="181"/>
      <c r="T54" s="181"/>
      <c r="U54" s="201"/>
      <c r="V54" s="226"/>
      <c r="AB54" s="228"/>
    </row>
    <row r="55" spans="1:28" s="227" customFormat="1" ht="20.399999999999999">
      <c r="A55" s="181" t="s">
        <v>738</v>
      </c>
      <c r="B55" s="182" t="s">
        <v>1100</v>
      </c>
      <c r="C55" s="186" t="s">
        <v>999</v>
      </c>
      <c r="D55" s="230"/>
      <c r="E55" s="182" t="s">
        <v>1069</v>
      </c>
      <c r="F55" s="182" t="s">
        <v>738</v>
      </c>
      <c r="G55" s="182" t="s">
        <v>13177</v>
      </c>
      <c r="H55" s="183">
        <v>0</v>
      </c>
      <c r="I55" s="184" t="s">
        <v>1692</v>
      </c>
      <c r="J55" s="184" t="s">
        <v>13517</v>
      </c>
      <c r="K55" s="224"/>
      <c r="L55" s="224"/>
      <c r="M55" s="224"/>
      <c r="N55" s="224"/>
      <c r="O55" s="224"/>
      <c r="P55" s="185"/>
      <c r="Q55" s="225"/>
      <c r="R55" s="182"/>
      <c r="S55" s="181"/>
      <c r="T55" s="181"/>
      <c r="U55" s="201"/>
      <c r="V55" s="226"/>
      <c r="AB55" s="228"/>
    </row>
    <row r="56" spans="1:28" s="227" customFormat="1" ht="25.2">
      <c r="A56" s="181" t="s">
        <v>742</v>
      </c>
      <c r="B56" s="182" t="s">
        <v>1100</v>
      </c>
      <c r="C56" s="186" t="s">
        <v>1697</v>
      </c>
      <c r="D56" s="230"/>
      <c r="E56" s="182" t="s">
        <v>2384</v>
      </c>
      <c r="F56" s="182" t="s">
        <v>742</v>
      </c>
      <c r="G56" s="182" t="s">
        <v>13177</v>
      </c>
      <c r="H56" s="183">
        <v>0</v>
      </c>
      <c r="I56" s="184" t="s">
        <v>1698</v>
      </c>
      <c r="J56" s="184" t="s">
        <v>1699</v>
      </c>
      <c r="K56" s="224"/>
      <c r="L56" s="224"/>
      <c r="M56" s="224"/>
      <c r="N56" s="224"/>
      <c r="O56" s="224"/>
      <c r="P56" s="185"/>
      <c r="Q56" s="225"/>
      <c r="R56" s="182"/>
      <c r="S56" s="181"/>
      <c r="T56" s="181"/>
      <c r="U56" s="201"/>
      <c r="V56" s="226"/>
      <c r="AB56" s="228"/>
    </row>
    <row r="57" spans="1:28" s="227" customFormat="1" ht="20.399999999999999">
      <c r="A57" s="181" t="s">
        <v>731</v>
      </c>
      <c r="B57" s="182" t="s">
        <v>1100</v>
      </c>
      <c r="C57" s="186" t="s">
        <v>2</v>
      </c>
      <c r="D57" s="230"/>
      <c r="E57" s="182" t="s">
        <v>1069</v>
      </c>
      <c r="F57" s="182" t="s">
        <v>731</v>
      </c>
      <c r="G57" s="182" t="s">
        <v>13177</v>
      </c>
      <c r="H57" s="183">
        <v>0</v>
      </c>
      <c r="I57" s="184" t="s">
        <v>1682</v>
      </c>
      <c r="J57" s="184" t="s">
        <v>13531</v>
      </c>
      <c r="K57" s="224"/>
      <c r="L57" s="224"/>
      <c r="M57" s="224"/>
      <c r="N57" s="224"/>
      <c r="O57" s="224"/>
      <c r="P57" s="185"/>
      <c r="Q57" s="225"/>
      <c r="R57" s="182"/>
      <c r="S57" s="181"/>
      <c r="T57" s="181"/>
      <c r="U57" s="201"/>
      <c r="V57" s="226"/>
      <c r="AB57" s="228"/>
    </row>
    <row r="58" spans="1:28" s="227" customFormat="1" ht="20.399999999999999">
      <c r="A58" s="181" t="s">
        <v>739</v>
      </c>
      <c r="B58" s="182" t="s">
        <v>1100</v>
      </c>
      <c r="C58" s="186" t="s">
        <v>13196</v>
      </c>
      <c r="D58" s="230"/>
      <c r="E58" s="182" t="s">
        <v>1069</v>
      </c>
      <c r="F58" s="182" t="s">
        <v>739</v>
      </c>
      <c r="G58" s="182" t="s">
        <v>13177</v>
      </c>
      <c r="H58" s="183">
        <v>0</v>
      </c>
      <c r="I58" s="184" t="s">
        <v>1694</v>
      </c>
      <c r="J58" s="184" t="s">
        <v>13535</v>
      </c>
      <c r="K58" s="224"/>
      <c r="L58" s="224"/>
      <c r="M58" s="224"/>
      <c r="N58" s="224"/>
      <c r="O58" s="224"/>
      <c r="P58" s="185"/>
      <c r="Q58" s="225"/>
      <c r="R58" s="182"/>
      <c r="S58" s="181"/>
      <c r="T58" s="181"/>
      <c r="U58" s="201"/>
      <c r="V58" s="226"/>
      <c r="AB58" s="228"/>
    </row>
    <row r="59" spans="1:28" s="227" customFormat="1" ht="20.399999999999999">
      <c r="A59" s="181" t="s">
        <v>741</v>
      </c>
      <c r="B59" s="182" t="s">
        <v>1100</v>
      </c>
      <c r="C59" s="186" t="s">
        <v>2397</v>
      </c>
      <c r="D59" s="230"/>
      <c r="E59" s="182" t="s">
        <v>1077</v>
      </c>
      <c r="F59" s="182" t="s">
        <v>741</v>
      </c>
      <c r="G59" s="182" t="s">
        <v>13177</v>
      </c>
      <c r="H59" s="183">
        <v>0</v>
      </c>
      <c r="I59" s="184" t="s">
        <v>1696</v>
      </c>
      <c r="J59" s="184" t="s">
        <v>1518</v>
      </c>
      <c r="K59" s="224"/>
      <c r="L59" s="224"/>
      <c r="M59" s="224"/>
      <c r="N59" s="224"/>
      <c r="O59" s="224"/>
      <c r="P59" s="185"/>
      <c r="Q59" s="225"/>
      <c r="R59" s="182"/>
      <c r="S59" s="181"/>
      <c r="T59" s="181"/>
      <c r="U59" s="201"/>
      <c r="V59" s="226"/>
      <c r="AB59" s="228"/>
    </row>
    <row r="60" spans="1:28" s="227" customFormat="1" ht="20.399999999999999">
      <c r="A60" s="181" t="s">
        <v>1716</v>
      </c>
      <c r="B60" s="182" t="s">
        <v>1100</v>
      </c>
      <c r="C60" s="186" t="s">
        <v>12381</v>
      </c>
      <c r="D60" s="230"/>
      <c r="E60" s="182" t="s">
        <v>1065</v>
      </c>
      <c r="F60" s="182" t="s">
        <v>1716</v>
      </c>
      <c r="G60" s="182" t="s">
        <v>13177</v>
      </c>
      <c r="H60" s="183">
        <v>0</v>
      </c>
      <c r="I60" s="184" t="s">
        <v>1683</v>
      </c>
      <c r="J60" s="184" t="s">
        <v>1717</v>
      </c>
      <c r="K60" s="224"/>
      <c r="L60" s="224"/>
      <c r="M60" s="224"/>
      <c r="N60" s="224"/>
      <c r="O60" s="224"/>
      <c r="P60" s="185"/>
      <c r="Q60" s="225"/>
      <c r="R60" s="182"/>
      <c r="S60" s="181"/>
      <c r="T60" s="181"/>
      <c r="U60" s="201"/>
      <c r="V60" s="226"/>
      <c r="AB60" s="228"/>
    </row>
    <row r="61" spans="1:28" s="227" customFormat="1" ht="25.2">
      <c r="A61" s="181" t="s">
        <v>383</v>
      </c>
      <c r="B61" s="182" t="s">
        <v>1100</v>
      </c>
      <c r="C61" s="186" t="s">
        <v>1</v>
      </c>
      <c r="D61" s="230"/>
      <c r="E61" s="182" t="s">
        <v>1069</v>
      </c>
      <c r="F61" s="182" t="s">
        <v>383</v>
      </c>
      <c r="G61" s="182" t="s">
        <v>13177</v>
      </c>
      <c r="H61" s="183">
        <v>0</v>
      </c>
      <c r="I61" s="184" t="s">
        <v>1702</v>
      </c>
      <c r="J61" s="184" t="s">
        <v>13535</v>
      </c>
      <c r="K61" s="224"/>
      <c r="L61" s="224"/>
      <c r="M61" s="224"/>
      <c r="N61" s="224"/>
      <c r="O61" s="224"/>
      <c r="P61" s="185"/>
      <c r="Q61" s="225"/>
      <c r="R61" s="182"/>
      <c r="S61" s="181"/>
      <c r="T61" s="181"/>
      <c r="U61" s="201"/>
      <c r="V61" s="226"/>
      <c r="AB61" s="228"/>
    </row>
    <row r="62" spans="1:28" s="227" customFormat="1" ht="20.399999999999999">
      <c r="A62" s="181" t="s">
        <v>734</v>
      </c>
      <c r="B62" s="182" t="s">
        <v>1100</v>
      </c>
      <c r="C62" s="186" t="s">
        <v>2107</v>
      </c>
      <c r="D62" s="230"/>
      <c r="E62" s="182" t="s">
        <v>1075</v>
      </c>
      <c r="F62" s="182" t="s">
        <v>734</v>
      </c>
      <c r="G62" s="182" t="s">
        <v>13177</v>
      </c>
      <c r="H62" s="183">
        <v>0</v>
      </c>
      <c r="I62" s="184" t="s">
        <v>1684</v>
      </c>
      <c r="J62" s="184" t="s">
        <v>15280</v>
      </c>
      <c r="K62" s="224"/>
      <c r="L62" s="224"/>
      <c r="M62" s="224"/>
      <c r="N62" s="224"/>
      <c r="O62" s="224"/>
      <c r="P62" s="185"/>
      <c r="Q62" s="225"/>
      <c r="R62" s="182"/>
      <c r="S62" s="181"/>
      <c r="T62" s="181"/>
      <c r="U62" s="201"/>
      <c r="V62" s="226"/>
      <c r="AB62" s="228"/>
    </row>
    <row r="63" spans="1:28" s="227" customFormat="1" ht="25.2">
      <c r="A63" s="181" t="s">
        <v>1361</v>
      </c>
      <c r="B63" s="182" t="s">
        <v>1100</v>
      </c>
      <c r="C63" s="186" t="s">
        <v>1360</v>
      </c>
      <c r="D63" s="230"/>
      <c r="E63" s="182" t="s">
        <v>2384</v>
      </c>
      <c r="F63" s="182" t="s">
        <v>1361</v>
      </c>
      <c r="G63" s="182" t="s">
        <v>13177</v>
      </c>
      <c r="H63" s="183">
        <v>0</v>
      </c>
      <c r="I63" s="184" t="s">
        <v>15620</v>
      </c>
      <c r="J63" s="184" t="s">
        <v>1703</v>
      </c>
      <c r="K63" s="224"/>
      <c r="L63" s="224"/>
      <c r="M63" s="224"/>
      <c r="N63" s="224"/>
      <c r="O63" s="224"/>
      <c r="P63" s="185"/>
      <c r="Q63" s="225"/>
      <c r="R63" s="182"/>
      <c r="S63" s="181"/>
      <c r="T63" s="181"/>
      <c r="U63" s="201"/>
      <c r="V63" s="226"/>
      <c r="AB63" s="228"/>
    </row>
    <row r="64" spans="1:28" s="227" customFormat="1" ht="20.399999999999999">
      <c r="A64" s="181" t="s">
        <v>1376</v>
      </c>
      <c r="B64" s="182" t="s">
        <v>1100</v>
      </c>
      <c r="C64" s="186" t="s">
        <v>1375</v>
      </c>
      <c r="D64" s="230"/>
      <c r="E64" s="182" t="s">
        <v>1077</v>
      </c>
      <c r="F64" s="182" t="s">
        <v>1376</v>
      </c>
      <c r="G64" s="182" t="s">
        <v>13177</v>
      </c>
      <c r="H64" s="183">
        <v>0</v>
      </c>
      <c r="I64" s="184" t="s">
        <v>1714</v>
      </c>
      <c r="J64" s="184" t="s">
        <v>1521</v>
      </c>
      <c r="K64" s="224"/>
      <c r="L64" s="224"/>
      <c r="M64" s="224"/>
      <c r="N64" s="224"/>
      <c r="O64" s="224"/>
      <c r="P64" s="185"/>
      <c r="Q64" s="225"/>
      <c r="R64" s="182"/>
      <c r="S64" s="181"/>
      <c r="T64" s="181"/>
      <c r="U64" s="201"/>
      <c r="V64" s="226"/>
      <c r="AB64" s="228"/>
    </row>
    <row r="65" spans="1:28" s="227" customFormat="1" ht="20.399999999999999">
      <c r="A65" s="181" t="s">
        <v>1362</v>
      </c>
      <c r="B65" s="182" t="s">
        <v>1100</v>
      </c>
      <c r="C65" s="186" t="s">
        <v>2122</v>
      </c>
      <c r="D65" s="230"/>
      <c r="E65" s="182" t="s">
        <v>1069</v>
      </c>
      <c r="F65" s="182" t="s">
        <v>1362</v>
      </c>
      <c r="G65" s="182" t="s">
        <v>13177</v>
      </c>
      <c r="H65" s="183">
        <v>0</v>
      </c>
      <c r="I65" s="184" t="s">
        <v>1694</v>
      </c>
      <c r="J65" s="184" t="s">
        <v>13535</v>
      </c>
      <c r="K65" s="224"/>
      <c r="L65" s="224"/>
      <c r="M65" s="224"/>
      <c r="N65" s="224"/>
      <c r="O65" s="224"/>
      <c r="P65" s="185"/>
      <c r="Q65" s="225"/>
      <c r="R65" s="182"/>
      <c r="S65" s="181"/>
      <c r="T65" s="181"/>
      <c r="U65" s="201"/>
      <c r="V65" s="226"/>
      <c r="AB65" s="228"/>
    </row>
    <row r="66" spans="1:28" s="227" customFormat="1" ht="20.399999999999999">
      <c r="A66" s="181" t="s">
        <v>1364</v>
      </c>
      <c r="B66" s="182" t="s">
        <v>1100</v>
      </c>
      <c r="C66" s="186" t="s">
        <v>2123</v>
      </c>
      <c r="D66" s="230"/>
      <c r="E66" s="182" t="s">
        <v>1069</v>
      </c>
      <c r="F66" s="182" t="s">
        <v>1364</v>
      </c>
      <c r="G66" s="182" t="s">
        <v>13177</v>
      </c>
      <c r="H66" s="183">
        <v>0</v>
      </c>
      <c r="I66" s="184" t="s">
        <v>1682</v>
      </c>
      <c r="J66" s="184" t="s">
        <v>13531</v>
      </c>
      <c r="K66" s="224"/>
      <c r="L66" s="224"/>
      <c r="M66" s="224"/>
      <c r="N66" s="224"/>
      <c r="O66" s="224"/>
      <c r="P66" s="185"/>
      <c r="Q66" s="225"/>
      <c r="R66" s="182"/>
      <c r="S66" s="181"/>
      <c r="T66" s="181"/>
      <c r="U66" s="201"/>
      <c r="V66" s="226"/>
      <c r="AB66" s="228"/>
    </row>
    <row r="67" spans="1:28" s="227" customFormat="1" ht="20.399999999999999">
      <c r="A67" s="181" t="s">
        <v>733</v>
      </c>
      <c r="B67" s="182" t="s">
        <v>1100</v>
      </c>
      <c r="C67" s="186" t="s">
        <v>15301</v>
      </c>
      <c r="D67" s="230"/>
      <c r="E67" s="182" t="s">
        <v>1065</v>
      </c>
      <c r="F67" s="182" t="s">
        <v>733</v>
      </c>
      <c r="G67" s="182" t="s">
        <v>13177</v>
      </c>
      <c r="H67" s="183">
        <v>0</v>
      </c>
      <c r="I67" s="184" t="s">
        <v>1683</v>
      </c>
      <c r="J67" s="184" t="s">
        <v>1515</v>
      </c>
      <c r="K67" s="224"/>
      <c r="L67" s="224"/>
      <c r="M67" s="224"/>
      <c r="N67" s="224"/>
      <c r="O67" s="224"/>
      <c r="P67" s="185"/>
      <c r="Q67" s="225"/>
      <c r="R67" s="182"/>
      <c r="S67" s="181"/>
      <c r="T67" s="181"/>
      <c r="U67" s="201"/>
      <c r="V67" s="226"/>
      <c r="AB67" s="228"/>
    </row>
    <row r="68" spans="1:28" s="227" customFormat="1" ht="20.399999999999999">
      <c r="A68" s="181" t="s">
        <v>737</v>
      </c>
      <c r="B68" s="182" t="s">
        <v>1100</v>
      </c>
      <c r="C68" s="186" t="s">
        <v>2478</v>
      </c>
      <c r="D68" s="230"/>
      <c r="E68" s="182" t="s">
        <v>1072</v>
      </c>
      <c r="F68" s="182" t="s">
        <v>737</v>
      </c>
      <c r="G68" s="182" t="s">
        <v>13177</v>
      </c>
      <c r="H68" s="183">
        <v>0</v>
      </c>
      <c r="I68" s="184" t="s">
        <v>1690</v>
      </c>
      <c r="J68" s="184" t="s">
        <v>1691</v>
      </c>
      <c r="K68" s="224"/>
      <c r="L68" s="224"/>
      <c r="M68" s="224"/>
      <c r="N68" s="224"/>
      <c r="O68" s="224"/>
      <c r="P68" s="185"/>
      <c r="Q68" s="225"/>
      <c r="R68" s="182"/>
      <c r="S68" s="181"/>
      <c r="T68" s="181"/>
      <c r="U68" s="201"/>
      <c r="V68" s="226"/>
      <c r="AB68" s="228"/>
    </row>
    <row r="69" spans="1:28" s="227" customFormat="1" ht="20.399999999999999">
      <c r="A69" s="181" t="s">
        <v>2222</v>
      </c>
      <c r="B69" s="182" t="s">
        <v>1100</v>
      </c>
      <c r="C69" s="186" t="s">
        <v>2221</v>
      </c>
      <c r="D69" s="230"/>
      <c r="E69" s="182" t="s">
        <v>1069</v>
      </c>
      <c r="F69" s="182" t="s">
        <v>2222</v>
      </c>
      <c r="G69" s="182" t="s">
        <v>13177</v>
      </c>
      <c r="H69" s="183">
        <v>0</v>
      </c>
      <c r="I69" s="184" t="s">
        <v>1701</v>
      </c>
      <c r="J69" s="184" t="s">
        <v>13531</v>
      </c>
      <c r="K69" s="224"/>
      <c r="L69" s="224"/>
      <c r="M69" s="224"/>
      <c r="N69" s="224"/>
      <c r="O69" s="224"/>
      <c r="P69" s="185"/>
      <c r="Q69" s="225"/>
      <c r="R69" s="182"/>
      <c r="S69" s="181"/>
      <c r="T69" s="181"/>
      <c r="U69" s="201"/>
      <c r="V69" s="226"/>
      <c r="AB69" s="228"/>
    </row>
    <row r="70" spans="1:28" s="227" customFormat="1" ht="20.399999999999999">
      <c r="A70" s="181" t="s">
        <v>1380</v>
      </c>
      <c r="B70" s="182" t="s">
        <v>1100</v>
      </c>
      <c r="C70" s="186" t="s">
        <v>14946</v>
      </c>
      <c r="D70" s="230"/>
      <c r="E70" s="182" t="s">
        <v>859</v>
      </c>
      <c r="F70" s="182" t="s">
        <v>1380</v>
      </c>
      <c r="G70" s="182" t="s">
        <v>13177</v>
      </c>
      <c r="H70" s="183"/>
      <c r="I70" s="184" t="s">
        <v>1707</v>
      </c>
      <c r="J70" s="184" t="s">
        <v>1708</v>
      </c>
      <c r="K70" s="224"/>
      <c r="L70" s="224"/>
      <c r="M70" s="224"/>
      <c r="N70" s="224"/>
      <c r="O70" s="224"/>
      <c r="P70" s="185"/>
      <c r="Q70" s="225"/>
      <c r="R70" s="182"/>
      <c r="S70" s="181"/>
      <c r="T70" s="181"/>
      <c r="U70" s="201"/>
      <c r="V70" s="226"/>
      <c r="AB70" s="228"/>
    </row>
    <row r="71" spans="1:28" s="227" customFormat="1" ht="20.399999999999999">
      <c r="A71" s="181" t="s">
        <v>1385</v>
      </c>
      <c r="B71" s="182" t="s">
        <v>1100</v>
      </c>
      <c r="C71" s="186" t="s">
        <v>14947</v>
      </c>
      <c r="D71" s="230"/>
      <c r="E71" s="182" t="s">
        <v>1077</v>
      </c>
      <c r="F71" s="182" t="s">
        <v>1385</v>
      </c>
      <c r="G71" s="182" t="s">
        <v>13177</v>
      </c>
      <c r="H71" s="183"/>
      <c r="I71" s="184" t="s">
        <v>15621</v>
      </c>
      <c r="J71" s="184" t="s">
        <v>1712</v>
      </c>
      <c r="K71" s="224"/>
      <c r="L71" s="224"/>
      <c r="M71" s="224"/>
      <c r="N71" s="224"/>
      <c r="O71" s="224"/>
      <c r="P71" s="185"/>
      <c r="Q71" s="225"/>
      <c r="R71" s="182"/>
      <c r="S71" s="181"/>
      <c r="T71" s="181"/>
      <c r="U71" s="201"/>
      <c r="V71" s="226"/>
      <c r="AB71" s="228"/>
    </row>
    <row r="72" spans="1:28" s="227" customFormat="1" ht="20.399999999999999">
      <c r="A72" s="181" t="s">
        <v>1386</v>
      </c>
      <c r="B72" s="182" t="s">
        <v>1100</v>
      </c>
      <c r="C72" s="186" t="s">
        <v>14948</v>
      </c>
      <c r="D72" s="230"/>
      <c r="E72" s="182" t="s">
        <v>1070</v>
      </c>
      <c r="F72" s="182" t="s">
        <v>1386</v>
      </c>
      <c r="G72" s="182" t="s">
        <v>13177</v>
      </c>
      <c r="H72" s="183"/>
      <c r="I72" s="184" t="s">
        <v>1710</v>
      </c>
      <c r="J72" s="184" t="s">
        <v>1511</v>
      </c>
      <c r="K72" s="224"/>
      <c r="L72" s="224"/>
      <c r="M72" s="224"/>
      <c r="N72" s="224"/>
      <c r="O72" s="224"/>
      <c r="P72" s="185"/>
      <c r="Q72" s="225"/>
      <c r="R72" s="182"/>
      <c r="S72" s="181"/>
      <c r="T72" s="181"/>
      <c r="U72" s="201"/>
      <c r="V72" s="226"/>
      <c r="AB72" s="228"/>
    </row>
    <row r="73" spans="1:28" s="227" customFormat="1" ht="20.399999999999999">
      <c r="A73" s="181" t="s">
        <v>1381</v>
      </c>
      <c r="B73" s="182" t="s">
        <v>1100</v>
      </c>
      <c r="C73" s="186" t="s">
        <v>14949</v>
      </c>
      <c r="D73" s="230"/>
      <c r="E73" s="182" t="s">
        <v>1070</v>
      </c>
      <c r="F73" s="182" t="s">
        <v>1381</v>
      </c>
      <c r="G73" s="182" t="s">
        <v>13177</v>
      </c>
      <c r="H73" s="183"/>
      <c r="I73" s="184" t="s">
        <v>1709</v>
      </c>
      <c r="J73" s="184" t="s">
        <v>4197</v>
      </c>
      <c r="K73" s="224"/>
      <c r="L73" s="224"/>
      <c r="M73" s="224"/>
      <c r="N73" s="224"/>
      <c r="O73" s="224"/>
      <c r="P73" s="185"/>
      <c r="Q73" s="225"/>
      <c r="R73" s="182"/>
      <c r="S73" s="181"/>
      <c r="T73" s="181"/>
      <c r="U73" s="201"/>
      <c r="V73" s="226"/>
      <c r="AB73" s="228"/>
    </row>
    <row r="74" spans="1:28" s="227" customFormat="1" ht="20.399999999999999">
      <c r="A74" s="181" t="s">
        <v>753</v>
      </c>
      <c r="B74" s="182" t="s">
        <v>1099</v>
      </c>
      <c r="C74" s="186" t="s">
        <v>12875</v>
      </c>
      <c r="D74" s="230"/>
      <c r="E74" s="182" t="s">
        <v>1065</v>
      </c>
      <c r="F74" s="182" t="s">
        <v>753</v>
      </c>
      <c r="G74" s="182" t="s">
        <v>13177</v>
      </c>
      <c r="H74" s="183">
        <v>0</v>
      </c>
      <c r="I74" s="184" t="s">
        <v>15829</v>
      </c>
      <c r="J74" s="184" t="s">
        <v>1640</v>
      </c>
      <c r="K74" s="224"/>
      <c r="L74" s="224"/>
      <c r="M74" s="224"/>
      <c r="N74" s="224"/>
      <c r="O74" s="224"/>
      <c r="P74" s="185"/>
      <c r="Q74" s="225"/>
      <c r="R74" s="182"/>
      <c r="S74" s="181"/>
      <c r="T74" s="181"/>
      <c r="U74" s="201"/>
      <c r="V74" s="226"/>
      <c r="AB74" s="228"/>
    </row>
    <row r="75" spans="1:28" s="227" customFormat="1" ht="20.399999999999999">
      <c r="A75" s="181" t="s">
        <v>752</v>
      </c>
      <c r="B75" s="182" t="s">
        <v>1099</v>
      </c>
      <c r="C75" s="186" t="s">
        <v>793</v>
      </c>
      <c r="D75" s="230"/>
      <c r="E75" s="182" t="s">
        <v>1084</v>
      </c>
      <c r="F75" s="182" t="s">
        <v>752</v>
      </c>
      <c r="G75" s="182" t="s">
        <v>13177</v>
      </c>
      <c r="H75" s="183">
        <v>0</v>
      </c>
      <c r="I75" s="184" t="s">
        <v>1739</v>
      </c>
      <c r="J75" s="184" t="s">
        <v>8635</v>
      </c>
      <c r="K75" s="224"/>
      <c r="L75" s="224"/>
      <c r="M75" s="224"/>
      <c r="N75" s="224"/>
      <c r="O75" s="224"/>
      <c r="P75" s="185"/>
      <c r="Q75" s="225"/>
      <c r="R75" s="182"/>
      <c r="S75" s="181"/>
      <c r="T75" s="181"/>
      <c r="U75" s="201"/>
      <c r="V75" s="226"/>
      <c r="AB75" s="228"/>
    </row>
    <row r="76" spans="1:28" s="227" customFormat="1" ht="20.399999999999999">
      <c r="A76" s="181" t="s">
        <v>763</v>
      </c>
      <c r="B76" s="182" t="s">
        <v>1099</v>
      </c>
      <c r="C76" s="186" t="s">
        <v>1000</v>
      </c>
      <c r="D76" s="230"/>
      <c r="E76" s="182" t="s">
        <v>859</v>
      </c>
      <c r="F76" s="182" t="s">
        <v>763</v>
      </c>
      <c r="G76" s="182" t="s">
        <v>13177</v>
      </c>
      <c r="H76" s="183">
        <v>0</v>
      </c>
      <c r="I76" s="184" t="s">
        <v>1752</v>
      </c>
      <c r="J76" s="184" t="s">
        <v>1753</v>
      </c>
      <c r="K76" s="224"/>
      <c r="L76" s="224"/>
      <c r="M76" s="224"/>
      <c r="N76" s="224"/>
      <c r="O76" s="224"/>
      <c r="P76" s="185"/>
      <c r="Q76" s="225"/>
      <c r="R76" s="182"/>
      <c r="S76" s="181"/>
      <c r="T76" s="181"/>
      <c r="U76" s="201"/>
      <c r="V76" s="226"/>
      <c r="AB76" s="228"/>
    </row>
    <row r="77" spans="1:28" s="227" customFormat="1" ht="20.399999999999999">
      <c r="A77" s="181" t="s">
        <v>777</v>
      </c>
      <c r="B77" s="182" t="s">
        <v>1099</v>
      </c>
      <c r="C77" s="186" t="s">
        <v>13714</v>
      </c>
      <c r="D77" s="230"/>
      <c r="E77" s="182" t="s">
        <v>1074</v>
      </c>
      <c r="F77" s="182" t="s">
        <v>777</v>
      </c>
      <c r="G77" s="182" t="s">
        <v>13177</v>
      </c>
      <c r="H77" s="183">
        <v>0</v>
      </c>
      <c r="I77" s="184" t="s">
        <v>1749</v>
      </c>
      <c r="J77" s="184" t="s">
        <v>6016</v>
      </c>
      <c r="K77" s="224"/>
      <c r="L77" s="224"/>
      <c r="M77" s="224"/>
      <c r="N77" s="224"/>
      <c r="O77" s="224"/>
      <c r="P77" s="185"/>
      <c r="Q77" s="225"/>
      <c r="R77" s="182"/>
      <c r="S77" s="181"/>
      <c r="T77" s="181"/>
      <c r="U77" s="201"/>
      <c r="V77" s="226"/>
      <c r="AB77" s="228"/>
    </row>
    <row r="78" spans="1:28" s="227" customFormat="1" ht="25.2">
      <c r="A78" s="181" t="s">
        <v>760</v>
      </c>
      <c r="B78" s="182" t="s">
        <v>1099</v>
      </c>
      <c r="C78" s="186" t="s">
        <v>13713</v>
      </c>
      <c r="D78" s="230"/>
      <c r="E78" s="182" t="s">
        <v>1074</v>
      </c>
      <c r="F78" s="182" t="s">
        <v>760</v>
      </c>
      <c r="G78" s="182" t="s">
        <v>13177</v>
      </c>
      <c r="H78" s="183">
        <v>0</v>
      </c>
      <c r="I78" s="184" t="s">
        <v>1751</v>
      </c>
      <c r="J78" s="184" t="s">
        <v>12799</v>
      </c>
      <c r="K78" s="224"/>
      <c r="L78" s="224"/>
      <c r="M78" s="224"/>
      <c r="N78" s="224"/>
      <c r="O78" s="224"/>
      <c r="P78" s="185"/>
      <c r="Q78" s="225"/>
      <c r="R78" s="182"/>
      <c r="S78" s="181"/>
      <c r="T78" s="181"/>
      <c r="U78" s="201"/>
      <c r="V78" s="226"/>
      <c r="AB78" s="228"/>
    </row>
    <row r="79" spans="1:28" s="227" customFormat="1" ht="20.399999999999999">
      <c r="A79" s="181" t="s">
        <v>1772</v>
      </c>
      <c r="B79" s="182" t="s">
        <v>1099</v>
      </c>
      <c r="C79" s="186" t="s">
        <v>15341</v>
      </c>
      <c r="D79" s="230"/>
      <c r="E79" s="182" t="s">
        <v>1064</v>
      </c>
      <c r="F79" s="182" t="s">
        <v>1772</v>
      </c>
      <c r="G79" s="182" t="s">
        <v>13177</v>
      </c>
      <c r="H79" s="183">
        <v>0</v>
      </c>
      <c r="I79" s="184" t="s">
        <v>1773</v>
      </c>
      <c r="J79" s="184" t="s">
        <v>3104</v>
      </c>
      <c r="K79" s="224"/>
      <c r="L79" s="224"/>
      <c r="M79" s="224"/>
      <c r="N79" s="224"/>
      <c r="O79" s="224"/>
      <c r="P79" s="185"/>
      <c r="Q79" s="225"/>
      <c r="R79" s="182"/>
      <c r="S79" s="181"/>
      <c r="T79" s="181"/>
      <c r="U79" s="201"/>
      <c r="V79" s="226"/>
      <c r="AB79" s="228"/>
    </row>
    <row r="80" spans="1:28" s="227" customFormat="1" ht="20.399999999999999">
      <c r="A80" s="181" t="s">
        <v>754</v>
      </c>
      <c r="B80" s="182" t="s">
        <v>1099</v>
      </c>
      <c r="C80" s="186" t="s">
        <v>1003</v>
      </c>
      <c r="D80" s="230"/>
      <c r="E80" s="182" t="s">
        <v>851</v>
      </c>
      <c r="F80" s="182" t="s">
        <v>754</v>
      </c>
      <c r="G80" s="182" t="s">
        <v>13177</v>
      </c>
      <c r="H80" s="183">
        <v>0</v>
      </c>
      <c r="I80" s="184" t="s">
        <v>1743</v>
      </c>
      <c r="J80" s="184" t="s">
        <v>9062</v>
      </c>
      <c r="K80" s="224"/>
      <c r="L80" s="224"/>
      <c r="M80" s="224"/>
      <c r="N80" s="224"/>
      <c r="O80" s="224"/>
      <c r="P80" s="185"/>
      <c r="Q80" s="225"/>
      <c r="R80" s="182"/>
      <c r="S80" s="181"/>
      <c r="T80" s="181"/>
      <c r="U80" s="201"/>
      <c r="V80" s="226"/>
      <c r="AB80" s="228"/>
    </row>
    <row r="81" spans="1:28" s="227" customFormat="1" ht="25.2">
      <c r="A81" s="181" t="s">
        <v>13122</v>
      </c>
      <c r="B81" s="182" t="s">
        <v>1099</v>
      </c>
      <c r="C81" s="186" t="s">
        <v>13121</v>
      </c>
      <c r="D81" s="230"/>
      <c r="E81" s="182" t="s">
        <v>2384</v>
      </c>
      <c r="F81" s="182" t="s">
        <v>13122</v>
      </c>
      <c r="G81" s="182" t="s">
        <v>13177</v>
      </c>
      <c r="H81" s="183">
        <v>0</v>
      </c>
      <c r="I81" s="184" t="s">
        <v>13123</v>
      </c>
      <c r="J81" s="184" t="s">
        <v>1699</v>
      </c>
      <c r="K81" s="224"/>
      <c r="L81" s="224"/>
      <c r="M81" s="224"/>
      <c r="N81" s="224"/>
      <c r="O81" s="224"/>
      <c r="P81" s="185"/>
      <c r="Q81" s="225"/>
      <c r="R81" s="182"/>
      <c r="S81" s="181"/>
      <c r="T81" s="181"/>
      <c r="U81" s="201"/>
      <c r="V81" s="226"/>
      <c r="AB81" s="228"/>
    </row>
    <row r="82" spans="1:28" s="227" customFormat="1" ht="37.799999999999997">
      <c r="A82" s="181" t="s">
        <v>745</v>
      </c>
      <c r="B82" s="182" t="s">
        <v>1099</v>
      </c>
      <c r="C82" s="186" t="s">
        <v>814</v>
      </c>
      <c r="D82" s="230"/>
      <c r="E82" s="182" t="s">
        <v>2382</v>
      </c>
      <c r="F82" s="182" t="s">
        <v>745</v>
      </c>
      <c r="G82" s="182" t="s">
        <v>13177</v>
      </c>
      <c r="H82" s="183">
        <v>0</v>
      </c>
      <c r="I82" s="184" t="s">
        <v>1728</v>
      </c>
      <c r="J82" s="184" t="s">
        <v>1728</v>
      </c>
      <c r="K82" s="224"/>
      <c r="L82" s="224"/>
      <c r="M82" s="224"/>
      <c r="N82" s="224"/>
      <c r="O82" s="224"/>
      <c r="P82" s="185"/>
      <c r="Q82" s="225"/>
      <c r="R82" s="182"/>
      <c r="S82" s="181"/>
      <c r="T82" s="181"/>
      <c r="U82" s="201"/>
      <c r="V82" s="226"/>
      <c r="AB82" s="228"/>
    </row>
    <row r="83" spans="1:28" s="227" customFormat="1" ht="20.399999999999999">
      <c r="A83" s="181" t="s">
        <v>764</v>
      </c>
      <c r="B83" s="182" t="s">
        <v>1099</v>
      </c>
      <c r="C83" s="186" t="s">
        <v>1759</v>
      </c>
      <c r="D83" s="230"/>
      <c r="E83" s="182" t="s">
        <v>1065</v>
      </c>
      <c r="F83" s="182" t="s">
        <v>764</v>
      </c>
      <c r="G83" s="182" t="s">
        <v>13177</v>
      </c>
      <c r="H83" s="183">
        <v>0</v>
      </c>
      <c r="I83" s="184" t="s">
        <v>1725</v>
      </c>
      <c r="J83" s="184" t="s">
        <v>1729</v>
      </c>
      <c r="K83" s="224"/>
      <c r="L83" s="224"/>
      <c r="M83" s="224"/>
      <c r="N83" s="224"/>
      <c r="O83" s="224"/>
      <c r="P83" s="185"/>
      <c r="Q83" s="225"/>
      <c r="R83" s="182"/>
      <c r="S83" s="181"/>
      <c r="T83" s="181"/>
      <c r="U83" s="201"/>
      <c r="V83" s="226"/>
      <c r="AB83" s="228"/>
    </row>
    <row r="84" spans="1:28" s="227" customFormat="1" ht="37.799999999999997">
      <c r="A84" s="181" t="s">
        <v>758</v>
      </c>
      <c r="B84" s="182" t="s">
        <v>1099</v>
      </c>
      <c r="C84" s="186" t="s">
        <v>13715</v>
      </c>
      <c r="D84" s="230"/>
      <c r="E84" s="182" t="s">
        <v>2382</v>
      </c>
      <c r="F84" s="182" t="s">
        <v>758</v>
      </c>
      <c r="G84" s="182" t="s">
        <v>13177</v>
      </c>
      <c r="H84" s="183">
        <v>0</v>
      </c>
      <c r="I84" s="184" t="s">
        <v>1728</v>
      </c>
      <c r="J84" s="184" t="s">
        <v>1728</v>
      </c>
      <c r="K84" s="224"/>
      <c r="L84" s="224"/>
      <c r="M84" s="224"/>
      <c r="N84" s="224"/>
      <c r="O84" s="224"/>
      <c r="P84" s="185"/>
      <c r="Q84" s="225"/>
      <c r="R84" s="182"/>
      <c r="S84" s="181"/>
      <c r="T84" s="181"/>
      <c r="U84" s="201"/>
      <c r="V84" s="226"/>
      <c r="AB84" s="228"/>
    </row>
    <row r="85" spans="1:28" s="227" customFormat="1" ht="20.399999999999999">
      <c r="A85" s="181" t="s">
        <v>747</v>
      </c>
      <c r="B85" s="182" t="s">
        <v>1099</v>
      </c>
      <c r="C85" s="186" t="s">
        <v>788</v>
      </c>
      <c r="D85" s="230"/>
      <c r="E85" s="182" t="s">
        <v>853</v>
      </c>
      <c r="F85" s="182" t="s">
        <v>747</v>
      </c>
      <c r="G85" s="182" t="s">
        <v>13177</v>
      </c>
      <c r="H85" s="183"/>
      <c r="I85" s="184" t="s">
        <v>1730</v>
      </c>
      <c r="J85" s="184" t="s">
        <v>9448</v>
      </c>
      <c r="K85" s="224"/>
      <c r="L85" s="224"/>
      <c r="M85" s="224"/>
      <c r="N85" s="224"/>
      <c r="O85" s="224"/>
      <c r="P85" s="185"/>
      <c r="Q85" s="225"/>
      <c r="R85" s="182"/>
      <c r="S85" s="181"/>
      <c r="T85" s="181"/>
      <c r="U85" s="201"/>
      <c r="V85" s="226"/>
      <c r="AB85" s="228"/>
    </row>
    <row r="86" spans="1:28" s="227" customFormat="1" ht="25.2">
      <c r="A86" s="181" t="s">
        <v>759</v>
      </c>
      <c r="B86" s="182" t="s">
        <v>1099</v>
      </c>
      <c r="C86" s="186" t="s">
        <v>610</v>
      </c>
      <c r="D86" s="230"/>
      <c r="E86" s="182" t="s">
        <v>1074</v>
      </c>
      <c r="F86" s="182" t="s">
        <v>759</v>
      </c>
      <c r="G86" s="182" t="s">
        <v>13177</v>
      </c>
      <c r="H86" s="183"/>
      <c r="I86" s="184" t="s">
        <v>1726</v>
      </c>
      <c r="J86" s="184" t="s">
        <v>12799</v>
      </c>
      <c r="K86" s="224"/>
      <c r="L86" s="224"/>
      <c r="M86" s="224"/>
      <c r="N86" s="224"/>
      <c r="O86" s="224"/>
      <c r="P86" s="185"/>
      <c r="Q86" s="225"/>
      <c r="R86" s="182"/>
      <c r="S86" s="181"/>
      <c r="T86" s="181"/>
      <c r="U86" s="201"/>
      <c r="V86" s="226"/>
      <c r="AB86" s="228"/>
    </row>
    <row r="87" spans="1:28" s="227" customFormat="1" ht="25.2">
      <c r="A87" s="181" t="s">
        <v>751</v>
      </c>
      <c r="B87" s="182" t="s">
        <v>1099</v>
      </c>
      <c r="C87" s="186" t="s">
        <v>1293</v>
      </c>
      <c r="D87" s="230"/>
      <c r="E87" s="182" t="s">
        <v>1069</v>
      </c>
      <c r="F87" s="182" t="s">
        <v>751</v>
      </c>
      <c r="G87" s="182" t="s">
        <v>13177</v>
      </c>
      <c r="H87" s="183"/>
      <c r="I87" s="184" t="s">
        <v>1734</v>
      </c>
      <c r="J87" s="184" t="s">
        <v>13515</v>
      </c>
      <c r="K87" s="224"/>
      <c r="L87" s="224"/>
      <c r="M87" s="224"/>
      <c r="N87" s="224"/>
      <c r="O87" s="224"/>
      <c r="P87" s="185"/>
      <c r="Q87" s="225"/>
      <c r="R87" s="182"/>
      <c r="S87" s="181"/>
      <c r="T87" s="181"/>
      <c r="U87" s="201"/>
      <c r="V87" s="226"/>
      <c r="AB87" s="228"/>
    </row>
    <row r="88" spans="1:28" s="227" customFormat="1" ht="20.399999999999999">
      <c r="A88" s="181" t="s">
        <v>1774</v>
      </c>
      <c r="B88" s="182" t="s">
        <v>1099</v>
      </c>
      <c r="C88" s="186" t="s">
        <v>15342</v>
      </c>
      <c r="D88" s="230"/>
      <c r="E88" s="182" t="s">
        <v>1071</v>
      </c>
      <c r="F88" s="182" t="s">
        <v>1774</v>
      </c>
      <c r="G88" s="182" t="s">
        <v>13177</v>
      </c>
      <c r="H88" s="183"/>
      <c r="I88" s="184" t="s">
        <v>1775</v>
      </c>
      <c r="J88" s="184" t="s">
        <v>12359</v>
      </c>
      <c r="K88" s="224"/>
      <c r="L88" s="224"/>
      <c r="M88" s="224"/>
      <c r="N88" s="224"/>
      <c r="O88" s="224"/>
      <c r="P88" s="185"/>
      <c r="Q88" s="225"/>
      <c r="R88" s="182"/>
      <c r="S88" s="181"/>
      <c r="T88" s="181"/>
      <c r="U88" s="201"/>
      <c r="V88" s="226"/>
      <c r="AB88" s="228"/>
    </row>
    <row r="89" spans="1:28" s="227" customFormat="1" ht="20.399999999999999">
      <c r="A89" s="181" t="s">
        <v>2481</v>
      </c>
      <c r="B89" s="182" t="s">
        <v>1099</v>
      </c>
      <c r="C89" s="186" t="s">
        <v>2480</v>
      </c>
      <c r="D89" s="230"/>
      <c r="E89" s="182" t="s">
        <v>1069</v>
      </c>
      <c r="F89" s="182" t="s">
        <v>2481</v>
      </c>
      <c r="G89" s="182" t="s">
        <v>13177</v>
      </c>
      <c r="H89" s="183"/>
      <c r="I89" s="184" t="s">
        <v>1781</v>
      </c>
      <c r="J89" s="184" t="s">
        <v>13536</v>
      </c>
      <c r="K89" s="224"/>
      <c r="L89" s="224"/>
      <c r="M89" s="224"/>
      <c r="N89" s="224"/>
      <c r="O89" s="224"/>
      <c r="P89" s="185"/>
      <c r="Q89" s="225"/>
      <c r="R89" s="182"/>
      <c r="S89" s="181"/>
      <c r="T89" s="181"/>
      <c r="U89" s="201"/>
      <c r="V89" s="226"/>
      <c r="AB89" s="228"/>
    </row>
    <row r="90" spans="1:28" s="227" customFormat="1" ht="25.2">
      <c r="A90" s="181" t="s">
        <v>1740</v>
      </c>
      <c r="B90" s="182" t="s">
        <v>1099</v>
      </c>
      <c r="C90" s="186" t="s">
        <v>2104</v>
      </c>
      <c r="D90" s="230"/>
      <c r="E90" s="182" t="s">
        <v>2384</v>
      </c>
      <c r="F90" s="182" t="s">
        <v>1740</v>
      </c>
      <c r="G90" s="182" t="s">
        <v>13177</v>
      </c>
      <c r="H90" s="183"/>
      <c r="I90" s="184" t="s">
        <v>1741</v>
      </c>
      <c r="J90" s="184" t="s">
        <v>1601</v>
      </c>
      <c r="K90" s="224"/>
      <c r="L90" s="224"/>
      <c r="M90" s="224"/>
      <c r="N90" s="224"/>
      <c r="O90" s="224"/>
      <c r="P90" s="185"/>
      <c r="Q90" s="225"/>
      <c r="R90" s="182"/>
      <c r="S90" s="181"/>
      <c r="T90" s="181"/>
      <c r="U90" s="201"/>
      <c r="V90" s="226"/>
      <c r="AB90" s="228"/>
    </row>
    <row r="91" spans="1:28" s="227" customFormat="1" ht="25.2">
      <c r="A91" s="181" t="s">
        <v>1374</v>
      </c>
      <c r="B91" s="182" t="s">
        <v>1099</v>
      </c>
      <c r="C91" s="186" t="s">
        <v>877</v>
      </c>
      <c r="D91" s="230" t="s">
        <v>877</v>
      </c>
      <c r="E91" s="182" t="s">
        <v>1077</v>
      </c>
      <c r="F91" s="182" t="s">
        <v>1374</v>
      </c>
      <c r="G91" s="182" t="s">
        <v>13177</v>
      </c>
      <c r="H91" s="183" t="s">
        <v>15830</v>
      </c>
      <c r="I91" s="184" t="s">
        <v>1541</v>
      </c>
      <c r="J91" s="184" t="s">
        <v>1542</v>
      </c>
      <c r="K91" s="224"/>
      <c r="L91" s="224"/>
      <c r="M91" s="224"/>
      <c r="N91" s="224"/>
      <c r="O91" s="224"/>
      <c r="P91" s="185"/>
      <c r="Q91" s="225"/>
      <c r="R91" s="182"/>
      <c r="S91" s="181"/>
      <c r="T91" s="181"/>
      <c r="U91" s="201"/>
      <c r="V91" s="226"/>
      <c r="AB91" s="228"/>
    </row>
    <row r="92" spans="1:28" s="227" customFormat="1" ht="20.399999999999999">
      <c r="A92" s="181" t="s">
        <v>748</v>
      </c>
      <c r="B92" s="182" t="s">
        <v>1099</v>
      </c>
      <c r="C92" s="186" t="s">
        <v>2099</v>
      </c>
      <c r="D92" s="230"/>
      <c r="E92" s="182" t="s">
        <v>1069</v>
      </c>
      <c r="F92" s="182" t="s">
        <v>748</v>
      </c>
      <c r="G92" s="182" t="s">
        <v>13177</v>
      </c>
      <c r="H92" s="183">
        <v>0</v>
      </c>
      <c r="I92" s="184" t="s">
        <v>2398</v>
      </c>
      <c r="J92" s="184" t="s">
        <v>13540</v>
      </c>
      <c r="K92" s="224"/>
      <c r="L92" s="224"/>
      <c r="M92" s="224"/>
      <c r="N92" s="224"/>
      <c r="O92" s="224"/>
      <c r="P92" s="185"/>
      <c r="Q92" s="225"/>
      <c r="R92" s="182"/>
      <c r="S92" s="181"/>
      <c r="T92" s="181"/>
      <c r="U92" s="201"/>
      <c r="V92" s="226"/>
      <c r="AB92" s="228"/>
    </row>
    <row r="93" spans="1:28" s="227" customFormat="1" ht="25.2">
      <c r="A93" s="181" t="s">
        <v>15635</v>
      </c>
      <c r="B93" s="182" t="s">
        <v>1099</v>
      </c>
      <c r="C93" s="186" t="s">
        <v>15634</v>
      </c>
      <c r="D93" s="230"/>
      <c r="E93" s="182" t="s">
        <v>1084</v>
      </c>
      <c r="F93" s="182" t="s">
        <v>15635</v>
      </c>
      <c r="G93" s="182" t="s">
        <v>13177</v>
      </c>
      <c r="H93" s="183">
        <v>0</v>
      </c>
      <c r="I93" s="184" t="s">
        <v>15645</v>
      </c>
      <c r="J93" s="184" t="s">
        <v>8641</v>
      </c>
      <c r="K93" s="224"/>
      <c r="L93" s="224"/>
      <c r="M93" s="224"/>
      <c r="N93" s="224"/>
      <c r="O93" s="224"/>
      <c r="P93" s="185"/>
      <c r="Q93" s="225"/>
      <c r="R93" s="182"/>
      <c r="S93" s="181"/>
      <c r="T93" s="181"/>
      <c r="U93" s="201"/>
      <c r="V93" s="226"/>
      <c r="AB93" s="228"/>
    </row>
    <row r="94" spans="1:28" s="227" customFormat="1" ht="25.2">
      <c r="A94" s="181" t="s">
        <v>1368</v>
      </c>
      <c r="B94" s="182" t="s">
        <v>1099</v>
      </c>
      <c r="C94" s="186" t="s">
        <v>1367</v>
      </c>
      <c r="D94" s="230"/>
      <c r="E94" s="182" t="s">
        <v>1074</v>
      </c>
      <c r="F94" s="182" t="s">
        <v>1368</v>
      </c>
      <c r="G94" s="182" t="s">
        <v>13177</v>
      </c>
      <c r="H94" s="183">
        <v>0</v>
      </c>
      <c r="I94" s="184" t="s">
        <v>1726</v>
      </c>
      <c r="J94" s="184" t="s">
        <v>12799</v>
      </c>
      <c r="K94" s="224"/>
      <c r="L94" s="224"/>
      <c r="M94" s="224"/>
      <c r="N94" s="224"/>
      <c r="O94" s="224"/>
      <c r="P94" s="185"/>
      <c r="Q94" s="225"/>
      <c r="R94" s="182"/>
      <c r="S94" s="181"/>
      <c r="T94" s="181"/>
      <c r="U94" s="201"/>
      <c r="V94" s="226"/>
      <c r="AB94" s="228"/>
    </row>
    <row r="95" spans="1:28" s="227" customFormat="1" ht="25.2">
      <c r="A95" s="181" t="s">
        <v>744</v>
      </c>
      <c r="B95" s="182" t="s">
        <v>1099</v>
      </c>
      <c r="C95" s="186" t="s">
        <v>15688</v>
      </c>
      <c r="D95" s="230"/>
      <c r="E95" s="182" t="s">
        <v>2384</v>
      </c>
      <c r="F95" s="182" t="s">
        <v>744</v>
      </c>
      <c r="G95" s="182" t="s">
        <v>13177</v>
      </c>
      <c r="H95" s="183">
        <v>0</v>
      </c>
      <c r="I95" s="184" t="s">
        <v>1719</v>
      </c>
      <c r="J95" s="184" t="s">
        <v>1699</v>
      </c>
      <c r="K95" s="224"/>
      <c r="L95" s="224"/>
      <c r="M95" s="224"/>
      <c r="N95" s="224"/>
      <c r="O95" s="224"/>
      <c r="P95" s="185"/>
      <c r="Q95" s="225"/>
      <c r="R95" s="182"/>
      <c r="S95" s="181"/>
      <c r="T95" s="181"/>
      <c r="U95" s="201"/>
      <c r="V95" s="226"/>
      <c r="AB95" s="228"/>
    </row>
    <row r="96" spans="1:28" s="227" customFormat="1" ht="25.2">
      <c r="A96" s="181" t="s">
        <v>15714</v>
      </c>
      <c r="B96" s="182" t="s">
        <v>1099</v>
      </c>
      <c r="C96" s="186" t="s">
        <v>15713</v>
      </c>
      <c r="D96" s="230"/>
      <c r="E96" s="182" t="s">
        <v>1074</v>
      </c>
      <c r="F96" s="182" t="s">
        <v>15714</v>
      </c>
      <c r="G96" s="182" t="s">
        <v>13177</v>
      </c>
      <c r="H96" s="183">
        <v>0</v>
      </c>
      <c r="I96" s="184" t="s">
        <v>14986</v>
      </c>
      <c r="J96" s="184" t="s">
        <v>12799</v>
      </c>
      <c r="K96" s="224"/>
      <c r="L96" s="224"/>
      <c r="M96" s="224"/>
      <c r="N96" s="224"/>
      <c r="O96" s="224"/>
      <c r="P96" s="185"/>
      <c r="Q96" s="225"/>
      <c r="R96" s="182"/>
      <c r="S96" s="181"/>
      <c r="T96" s="181"/>
      <c r="U96" s="201"/>
      <c r="V96" s="226"/>
      <c r="AB96" s="228"/>
    </row>
    <row r="97" spans="1:28" s="227" customFormat="1" ht="25.2">
      <c r="A97" s="181" t="s">
        <v>762</v>
      </c>
      <c r="B97" s="182" t="s">
        <v>1099</v>
      </c>
      <c r="C97" s="186" t="s">
        <v>761</v>
      </c>
      <c r="D97" s="230"/>
      <c r="E97" s="182" t="s">
        <v>2383</v>
      </c>
      <c r="F97" s="182" t="s">
        <v>762</v>
      </c>
      <c r="G97" s="182" t="s">
        <v>13177</v>
      </c>
      <c r="H97" s="183">
        <v>0</v>
      </c>
      <c r="I97" s="184" t="s">
        <v>13738</v>
      </c>
      <c r="J97" s="184" t="s">
        <v>1665</v>
      </c>
      <c r="K97" s="224"/>
      <c r="L97" s="224"/>
      <c r="M97" s="224"/>
      <c r="N97" s="224"/>
      <c r="O97" s="224"/>
      <c r="P97" s="185"/>
      <c r="Q97" s="225"/>
      <c r="R97" s="182"/>
      <c r="S97" s="181"/>
      <c r="T97" s="181"/>
      <c r="U97" s="201"/>
      <c r="V97" s="226"/>
      <c r="AB97" s="228"/>
    </row>
    <row r="98" spans="1:28" s="227" customFormat="1" ht="25.2">
      <c r="A98" s="181" t="s">
        <v>2230</v>
      </c>
      <c r="B98" s="182" t="s">
        <v>1099</v>
      </c>
      <c r="C98" s="186" t="s">
        <v>2287</v>
      </c>
      <c r="D98" s="230"/>
      <c r="E98" s="182" t="s">
        <v>1069</v>
      </c>
      <c r="F98" s="182" t="s">
        <v>2230</v>
      </c>
      <c r="G98" s="182" t="s">
        <v>13177</v>
      </c>
      <c r="H98" s="183">
        <v>0</v>
      </c>
      <c r="I98" s="184" t="s">
        <v>1733</v>
      </c>
      <c r="J98" s="184" t="s">
        <v>13535</v>
      </c>
      <c r="K98" s="224"/>
      <c r="L98" s="224"/>
      <c r="M98" s="224"/>
      <c r="N98" s="224"/>
      <c r="O98" s="224"/>
      <c r="P98" s="185"/>
      <c r="Q98" s="225"/>
      <c r="R98" s="182" t="s">
        <v>2287</v>
      </c>
      <c r="S98" s="181" t="str">
        <f ca="1">IF(B98="","",IF(ISERROR(MATCH($E98,CL,0)),"Unknown",INDIRECT("'C'!$A$"&amp;MATCH($E98,CL,0)+1)))</f>
        <v>CN</v>
      </c>
      <c r="T98" s="181" t="str">
        <f ca="1">IF(B98="","",IF(ISERROR(MATCH($J98,[1]SorP!$B$1:$B$6226,0)),"",INDIRECT("'SorP'!$A$"&amp;MATCH($S98&amp;$J98,[1]SorP!C:C,0))))</f>
        <v>CN-HN</v>
      </c>
      <c r="U98" s="201"/>
      <c r="V98" s="226">
        <f>IF(C98="",NA(),IF(OR(C98="Smelter not listed",C98="Smelter not yet identified"),MATCH($B98&amp;$D98,'[1]Smelter Look-up'!$J:$J,0),MATCH($B98&amp;$C98,'[1]Smelter Look-up'!$J:$J,0)))</f>
        <v>408</v>
      </c>
      <c r="X98" s="227">
        <f>IF(AND(C98="Smelter not listed",OR(LEN(D98)=0,LEN(E98)=0)),1,0)</f>
        <v>0</v>
      </c>
      <c r="AB98" s="228"/>
    </row>
    <row r="99" spans="1:28" s="227" customFormat="1" ht="20.399999999999999">
      <c r="A99" s="181" t="s">
        <v>12877</v>
      </c>
      <c r="B99" s="182" t="s">
        <v>1099</v>
      </c>
      <c r="C99" s="186" t="s">
        <v>12876</v>
      </c>
      <c r="D99" s="230"/>
      <c r="E99" s="182" t="s">
        <v>1069</v>
      </c>
      <c r="F99" s="182" t="s">
        <v>12877</v>
      </c>
      <c r="G99" s="182" t="s">
        <v>13177</v>
      </c>
      <c r="H99" s="183">
        <v>0</v>
      </c>
      <c r="I99" s="184" t="s">
        <v>12893</v>
      </c>
      <c r="J99" s="184" t="s">
        <v>13514</v>
      </c>
      <c r="K99" s="224"/>
      <c r="L99" s="224"/>
      <c r="M99" s="224"/>
      <c r="N99" s="224"/>
      <c r="O99" s="224"/>
      <c r="P99" s="185"/>
      <c r="Q99" s="225"/>
      <c r="R99" s="182" t="s">
        <v>12876</v>
      </c>
      <c r="S99" s="181" t="str">
        <f ca="1">IF(B99="","",IF(ISERROR(MATCH($E99,CL,0)),"Unknown",INDIRECT("'C'!$A$"&amp;MATCH($E99,CL,0)+1)))</f>
        <v>CN</v>
      </c>
      <c r="T99" s="181" t="str">
        <f ca="1">IF(B99="","",IF(ISERROR(MATCH($J99,[1]SorP!$B$1:$B$6226,0)),"",INDIRECT("'SorP'!$A$"&amp;MATCH($S99&amp;$J99,[1]SorP!C:C,0))))</f>
        <v>CN-NM</v>
      </c>
      <c r="U99" s="201"/>
      <c r="V99" s="226">
        <f>IF(C99="",NA(),IF(OR(C99="Smelter not listed",C99="Smelter not yet identified"),MATCH($B99&amp;$D99,'[1]Smelter Look-up'!$J:$J,0),MATCH($B99&amp;$C99,'[1]Smelter Look-up'!$J:$J,0)))</f>
        <v>409</v>
      </c>
      <c r="X99" s="227">
        <f>IF(AND(C99="Smelter not listed",OR(LEN(D99)=0,LEN(E99)=0)),1,0)</f>
        <v>0</v>
      </c>
      <c r="AB99" s="228"/>
    </row>
    <row r="100" spans="1:28" s="227" customFormat="1" ht="20.399999999999999">
      <c r="A100" s="181" t="s">
        <v>14958</v>
      </c>
      <c r="B100" s="182" t="s">
        <v>1099</v>
      </c>
      <c r="C100" s="186" t="s">
        <v>14957</v>
      </c>
      <c r="D100" s="230"/>
      <c r="E100" s="182" t="s">
        <v>1071</v>
      </c>
      <c r="F100" s="182" t="s">
        <v>14958</v>
      </c>
      <c r="G100" s="182" t="s">
        <v>13177</v>
      </c>
      <c r="H100" s="183">
        <v>0</v>
      </c>
      <c r="I100" s="184" t="s">
        <v>15696</v>
      </c>
      <c r="J100" s="184" t="s">
        <v>3602</v>
      </c>
      <c r="K100" s="224"/>
      <c r="L100" s="224"/>
      <c r="M100" s="224"/>
      <c r="N100" s="224"/>
      <c r="O100" s="224"/>
      <c r="P100" s="185"/>
      <c r="Q100" s="225"/>
      <c r="R100" s="182" t="s">
        <v>14957</v>
      </c>
      <c r="S100" s="181" t="str">
        <f ca="1">IF(B100="","",IF(ISERROR(MATCH($E100,CL,0)),"Unknown",INDIRECT("'C'!$A$"&amp;MATCH($E100,CL,0)+1)))</f>
        <v>ES</v>
      </c>
      <c r="T100" s="181" t="str">
        <f ca="1">IF(B100="","",IF(ISERROR(MATCH($J100,[1]SorP!$B$1:$B$6226,0)),"",INDIRECT("'SorP'!$A$"&amp;MATCH($S100&amp;$J100,[1]SorP!C:C,0))))</f>
        <v>ES-TO</v>
      </c>
      <c r="U100" s="201"/>
      <c r="V100" s="226">
        <f>IF(C100="",NA(),IF(OR(C100="Smelter not listed",C100="Smelter not yet identified"),MATCH($B100&amp;$D100,'[1]Smelter Look-up'!$J:$J,0),MATCH($B100&amp;$C100,'[1]Smelter Look-up'!$J:$J,0)))</f>
        <v>419</v>
      </c>
      <c r="X100" s="227">
        <f>IF(AND(C100="Smelter not listed",OR(LEN(D100)=0,LEN(E100)=0)),1,0)</f>
        <v>0</v>
      </c>
      <c r="AB100" s="228"/>
    </row>
    <row r="101" spans="1:28" s="227" customFormat="1" ht="20.399999999999999">
      <c r="A101" s="181" t="s">
        <v>13774</v>
      </c>
      <c r="B101" s="182" t="s">
        <v>1099</v>
      </c>
      <c r="C101" s="186" t="s">
        <v>13760</v>
      </c>
      <c r="D101" s="230"/>
      <c r="E101" s="182" t="s">
        <v>13050</v>
      </c>
      <c r="F101" s="182" t="s">
        <v>13774</v>
      </c>
      <c r="G101" s="182" t="s">
        <v>13177</v>
      </c>
      <c r="H101" s="183">
        <v>0</v>
      </c>
      <c r="I101" s="184" t="s">
        <v>13785</v>
      </c>
      <c r="J101" s="184" t="s">
        <v>10012</v>
      </c>
      <c r="K101" s="224"/>
      <c r="L101" s="224"/>
      <c r="M101" s="224"/>
      <c r="N101" s="224"/>
      <c r="O101" s="224"/>
      <c r="P101" s="185"/>
      <c r="Q101" s="225"/>
      <c r="R101" s="182" t="s">
        <v>13760</v>
      </c>
      <c r="S101" s="181" t="str">
        <f ca="1">IF(B101="","",IF(ISERROR(MATCH($E101,CL,0)),"Unknown",INDIRECT("'C'!$A$"&amp;MATCH($E101,CL,0)+1)))</f>
        <v>RW</v>
      </c>
      <c r="T101" s="181" t="str">
        <f ca="1">IF(B101="","",IF(ISERROR(MATCH($J101,[1]SorP!$B$1:$B$6226,0)),"",INDIRECT("'SorP'!$A$"&amp;MATCH($S101&amp;$J101,[1]SorP!C:C,0))))</f>
        <v>RW-01</v>
      </c>
      <c r="U101" s="201"/>
      <c r="V101" s="226">
        <f>IF(C101="",NA(),IF(OR(C101="Smelter not listed",C101="Smelter not yet identified"),MATCH($B101&amp;$D101,'[1]Smelter Look-up'!$J:$J,0),MATCH($B101&amp;$C101,'[1]Smelter Look-up'!$J:$J,0)))</f>
        <v>465</v>
      </c>
      <c r="X101" s="227">
        <f>IF(AND(C101="Smelter not listed",OR(LEN(D101)=0,LEN(E101)=0)),1,0)</f>
        <v>0</v>
      </c>
      <c r="AB101" s="228"/>
    </row>
    <row r="102" spans="1:28" s="227" customFormat="1" ht="20.399999999999999">
      <c r="A102" s="181" t="s">
        <v>131</v>
      </c>
      <c r="B102" s="182" t="s">
        <v>1099</v>
      </c>
      <c r="C102" s="186" t="s">
        <v>2121</v>
      </c>
      <c r="D102" s="230"/>
      <c r="E102" s="182" t="s">
        <v>1065</v>
      </c>
      <c r="F102" s="182" t="s">
        <v>131</v>
      </c>
      <c r="G102" s="182" t="s">
        <v>13177</v>
      </c>
      <c r="H102" s="183">
        <v>0</v>
      </c>
      <c r="I102" s="184" t="s">
        <v>1683</v>
      </c>
      <c r="J102" s="184" t="s">
        <v>1515</v>
      </c>
      <c r="K102" s="224"/>
      <c r="L102" s="224"/>
      <c r="M102" s="224"/>
      <c r="N102" s="224"/>
      <c r="O102" s="224"/>
      <c r="P102" s="185"/>
      <c r="Q102" s="225"/>
      <c r="R102" s="182" t="s">
        <v>2121</v>
      </c>
      <c r="S102" s="181" t="str">
        <f ca="1">IF(B102="","",IF(ISERROR(MATCH($E102,CL,0)),"Unknown",INDIRECT("'C'!$A$"&amp;MATCH($E102,CL,0)+1)))</f>
        <v>BR</v>
      </c>
      <c r="T102" s="181" t="str">
        <f ca="1">IF(B102="","",IF(ISERROR(MATCH($J102,[1]SorP!$B$1:$B$6226,0)),"",INDIRECT("'SorP'!$A$"&amp;MATCH($S102&amp;$J102,[1]SorP!C:C,0))))</f>
        <v>BR-MG</v>
      </c>
      <c r="U102" s="201"/>
      <c r="V102" s="226">
        <f>IF(C102="",NA(),IF(OR(C102="Smelter not listed",C102="Smelter not yet identified"),MATCH($B102&amp;$D102,'[1]Smelter Look-up'!$J:$J,0),MATCH($B102&amp;$C102,'[1]Smelter Look-up'!$J:$J,0)))</f>
        <v>467</v>
      </c>
      <c r="X102" s="227">
        <f>IF(AND(C102="Smelter not listed",OR(LEN(D102)=0,LEN(E102)=0)),1,0)</f>
        <v>0</v>
      </c>
      <c r="AB102" s="228"/>
    </row>
    <row r="103" spans="1:28" s="227" customFormat="1" ht="20.399999999999999">
      <c r="A103" s="181" t="s">
        <v>755</v>
      </c>
      <c r="B103" s="182" t="s">
        <v>1099</v>
      </c>
      <c r="C103" s="186" t="s">
        <v>1131</v>
      </c>
      <c r="D103" s="230"/>
      <c r="E103" s="182" t="s">
        <v>1077</v>
      </c>
      <c r="F103" s="182" t="s">
        <v>755</v>
      </c>
      <c r="G103" s="182" t="s">
        <v>13177</v>
      </c>
      <c r="H103" s="183">
        <v>0</v>
      </c>
      <c r="I103" s="184" t="s">
        <v>15643</v>
      </c>
      <c r="J103" s="184" t="s">
        <v>6618</v>
      </c>
      <c r="K103" s="224"/>
      <c r="L103" s="224"/>
      <c r="M103" s="224"/>
      <c r="N103" s="224"/>
      <c r="O103" s="224"/>
      <c r="P103" s="185"/>
      <c r="Q103" s="225"/>
      <c r="R103" s="182" t="s">
        <v>1131</v>
      </c>
      <c r="S103" s="181" t="str">
        <f ca="1">IF(B103="","",IF(ISERROR(MATCH($E103,CL,0)),"Unknown",INDIRECT("'C'!$A$"&amp;MATCH($E103,CL,0)+1)))</f>
        <v>JP</v>
      </c>
      <c r="T103" s="181" t="str">
        <f ca="1">IF(B103="","",IF(ISERROR(MATCH($J103,[1]SorP!$B$1:$B$6226,0)),"",INDIRECT("'SorP'!$A$"&amp;MATCH($S103&amp;$J103,[1]SorP!C:C,0))))</f>
        <v>JP-28</v>
      </c>
      <c r="U103" s="201"/>
      <c r="V103" s="226">
        <f>IF(C103="",NA(),IF(OR(C103="Smelter not listed",C103="Smelter not yet identified"),MATCH($B103&amp;$D103,'[1]Smelter Look-up'!$J:$J,0),MATCH($B103&amp;$C103,'[1]Smelter Look-up'!$J:$J,0)))</f>
        <v>482</v>
      </c>
      <c r="X103" s="227">
        <f>IF(AND(C103="Smelter not listed",OR(LEN(D103)=0,LEN(E103)=0)),1,0)</f>
        <v>0</v>
      </c>
      <c r="AB103" s="228"/>
    </row>
    <row r="104" spans="1:28" s="227" customFormat="1" ht="25.2">
      <c r="A104" s="181" t="s">
        <v>15350</v>
      </c>
      <c r="B104" s="182" t="s">
        <v>1099</v>
      </c>
      <c r="C104" s="186" t="s">
        <v>15349</v>
      </c>
      <c r="D104" s="230"/>
      <c r="E104" s="182" t="s">
        <v>1074</v>
      </c>
      <c r="F104" s="182" t="s">
        <v>15350</v>
      </c>
      <c r="G104" s="182" t="s">
        <v>13177</v>
      </c>
      <c r="H104" s="183">
        <v>0</v>
      </c>
      <c r="I104" s="184" t="s">
        <v>15353</v>
      </c>
      <c r="J104" s="184" t="s">
        <v>12799</v>
      </c>
      <c r="K104" s="224"/>
      <c r="L104" s="224"/>
      <c r="M104" s="224"/>
      <c r="N104" s="224"/>
      <c r="O104" s="224"/>
      <c r="P104" s="185"/>
      <c r="Q104" s="225"/>
      <c r="R104" s="182" t="s">
        <v>15349</v>
      </c>
      <c r="S104" s="181" t="str">
        <f ca="1">IF(B104="","",IF(ISERROR(MATCH($E104,CL,0)),"Unknown",INDIRECT("'C'!$A$"&amp;MATCH($E104,CL,0)+1)))</f>
        <v>ID</v>
      </c>
      <c r="T104" s="181" t="str">
        <f ca="1">IF(B104="","",IF(ISERROR(MATCH($J104,[1]SorP!$B$1:$B$6226,0)),"",INDIRECT("'SorP'!$A$"&amp;MATCH($S104&amp;$J104,[1]SorP!C:C,0))))</f>
        <v>ID-BB</v>
      </c>
      <c r="U104" s="201"/>
      <c r="V104" s="226">
        <f>IF(C104="",NA(),IF(OR(C104="Smelter not listed",C104="Smelter not yet identified"),MATCH($B104&amp;$D104,'[1]Smelter Look-up'!$J:$J,0),MATCH($B104&amp;$C104,'[1]Smelter Look-up'!$J:$J,0)))</f>
        <v>500</v>
      </c>
      <c r="X104" s="227">
        <f>IF(AND(C104="Smelter not listed",OR(LEN(D104)=0,LEN(E104)=0)),1,0)</f>
        <v>0</v>
      </c>
      <c r="AB104" s="228"/>
    </row>
    <row r="105" spans="1:28" s="227" customFormat="1" ht="20.399999999999999">
      <c r="A105" s="181" t="s">
        <v>15307</v>
      </c>
      <c r="B105" s="182" t="s">
        <v>1099</v>
      </c>
      <c r="C105" s="186" t="s">
        <v>15306</v>
      </c>
      <c r="D105" s="230"/>
      <c r="E105" s="182" t="s">
        <v>1074</v>
      </c>
      <c r="F105" s="182" t="s">
        <v>15307</v>
      </c>
      <c r="G105" s="182" t="s">
        <v>13177</v>
      </c>
      <c r="H105" s="183">
        <v>0</v>
      </c>
      <c r="I105" s="184" t="s">
        <v>15308</v>
      </c>
      <c r="J105" s="184" t="s">
        <v>1748</v>
      </c>
      <c r="K105" s="224"/>
      <c r="L105" s="224"/>
      <c r="M105" s="224"/>
      <c r="N105" s="224"/>
      <c r="O105" s="224"/>
      <c r="P105" s="185"/>
      <c r="Q105" s="225"/>
      <c r="R105" s="182" t="s">
        <v>15306</v>
      </c>
      <c r="S105" s="181" t="str">
        <f ca="1">IF(B105="","",IF(ISERROR(MATCH($E105,CL,0)),"Unknown",INDIRECT("'C'!$A$"&amp;MATCH($E105,CL,0)+1)))</f>
        <v>ID</v>
      </c>
      <c r="T105" s="181" t="str">
        <f ca="1">IF(B105="","",IF(ISERROR(MATCH($J105,[1]SorP!$B$1:$B$6226,0)),"",INDIRECT("'SorP'!$A$"&amp;MATCH($S105&amp;$J105,[1]SorP!C:C,0))))</f>
        <v>ID-KR</v>
      </c>
      <c r="U105" s="201"/>
      <c r="V105" s="226">
        <f>IF(C105="",NA(),IF(OR(C105="Smelter not listed",C105="Smelter not yet identified"),MATCH($B105&amp;$D105,'[1]Smelter Look-up'!$J:$J,0),MATCH($B105&amp;$C105,'[1]Smelter Look-up'!$J:$J,0)))</f>
        <v>501</v>
      </c>
      <c r="X105" s="227">
        <f>IF(AND(C105="Smelter not listed",OR(LEN(D105)=0,LEN(E105)=0)),1,0)</f>
        <v>0</v>
      </c>
      <c r="AB105" s="228"/>
    </row>
    <row r="106" spans="1:28" s="227" customFormat="1" ht="25.2">
      <c r="A106" s="181" t="s">
        <v>13775</v>
      </c>
      <c r="B106" s="182" t="s">
        <v>1099</v>
      </c>
      <c r="C106" s="186" t="s">
        <v>13761</v>
      </c>
      <c r="D106" s="230"/>
      <c r="E106" s="182" t="s">
        <v>1074</v>
      </c>
      <c r="F106" s="182" t="s">
        <v>13775</v>
      </c>
      <c r="G106" s="182" t="s">
        <v>13177</v>
      </c>
      <c r="H106" s="183">
        <v>0</v>
      </c>
      <c r="I106" s="184" t="s">
        <v>14989</v>
      </c>
      <c r="J106" s="184" t="s">
        <v>12799</v>
      </c>
      <c r="K106" s="224"/>
      <c r="L106" s="224"/>
      <c r="M106" s="224"/>
      <c r="N106" s="224"/>
      <c r="O106" s="224"/>
      <c r="P106" s="185"/>
      <c r="Q106" s="225"/>
      <c r="R106" s="182" t="s">
        <v>13761</v>
      </c>
      <c r="S106" s="181" t="str">
        <f ca="1">IF(B106="","",IF(ISERROR(MATCH($E106,CL,0)),"Unknown",INDIRECT("'C'!$A$"&amp;MATCH($E106,CL,0)+1)))</f>
        <v>ID</v>
      </c>
      <c r="T106" s="181" t="str">
        <f ca="1">IF(B106="","",IF(ISERROR(MATCH($J106,[1]SorP!$B$1:$B$6226,0)),"",INDIRECT("'SorP'!$A$"&amp;MATCH($S106&amp;$J106,[1]SorP!C:C,0))))</f>
        <v>ID-BB</v>
      </c>
      <c r="U106" s="201"/>
      <c r="V106" s="226">
        <f>IF(C106="",NA(),IF(OR(C106="Smelter not listed",C106="Smelter not yet identified"),MATCH($B106&amp;$D106,'[1]Smelter Look-up'!$J:$J,0),MATCH($B106&amp;$C106,'[1]Smelter Look-up'!$J:$J,0)))</f>
        <v>503</v>
      </c>
      <c r="X106" s="227">
        <f>IF(AND(C106="Smelter not listed",OR(LEN(D106)=0,LEN(E106)=0)),1,0)</f>
        <v>0</v>
      </c>
      <c r="AB106" s="228"/>
    </row>
    <row r="107" spans="1:28" s="227" customFormat="1" ht="25.2">
      <c r="A107" s="181" t="s">
        <v>15345</v>
      </c>
      <c r="B107" s="182" t="s">
        <v>1099</v>
      </c>
      <c r="C107" s="186" t="s">
        <v>15344</v>
      </c>
      <c r="D107" s="230"/>
      <c r="E107" s="182" t="s">
        <v>1074</v>
      </c>
      <c r="F107" s="182" t="s">
        <v>15345</v>
      </c>
      <c r="G107" s="182" t="s">
        <v>13177</v>
      </c>
      <c r="H107" s="183">
        <v>0</v>
      </c>
      <c r="I107" s="184" t="s">
        <v>15351</v>
      </c>
      <c r="J107" s="184" t="s">
        <v>12799</v>
      </c>
      <c r="K107" s="224"/>
      <c r="L107" s="224"/>
      <c r="M107" s="224"/>
      <c r="N107" s="224"/>
      <c r="O107" s="224"/>
      <c r="P107" s="185"/>
      <c r="Q107" s="225"/>
      <c r="R107" s="182" t="s">
        <v>15344</v>
      </c>
      <c r="S107" s="181" t="str">
        <f ca="1">IF(B107="","",IF(ISERROR(MATCH($E107,CL,0)),"Unknown",INDIRECT("'C'!$A$"&amp;MATCH($E107,CL,0)+1)))</f>
        <v>ID</v>
      </c>
      <c r="T107" s="181" t="str">
        <f ca="1">IF(B107="","",IF(ISERROR(MATCH($J107,[1]SorP!$B$1:$B$6226,0)),"",INDIRECT("'SorP'!$A$"&amp;MATCH($S107&amp;$J107,[1]SorP!C:C,0))))</f>
        <v>ID-BB</v>
      </c>
      <c r="U107" s="201"/>
      <c r="V107" s="226">
        <f>IF(C107="",NA(),IF(OR(C107="Smelter not listed",C107="Smelter not yet identified"),MATCH($B107&amp;$D107,'[1]Smelter Look-up'!$J:$J,0),MATCH($B107&amp;$C107,'[1]Smelter Look-up'!$J:$J,0)))</f>
        <v>504</v>
      </c>
      <c r="X107" s="227">
        <f>IF(AND(C107="Smelter not listed",OR(LEN(D107)=0,LEN(E107)=0)),1,0)</f>
        <v>0</v>
      </c>
      <c r="AB107" s="228"/>
    </row>
    <row r="108" spans="1:28" s="227" customFormat="1" ht="25.2">
      <c r="A108" s="181" t="s">
        <v>15310</v>
      </c>
      <c r="B108" s="182" t="s">
        <v>1099</v>
      </c>
      <c r="C108" s="186" t="s">
        <v>15309</v>
      </c>
      <c r="D108" s="230"/>
      <c r="E108" s="182" t="s">
        <v>1074</v>
      </c>
      <c r="F108" s="182" t="s">
        <v>15310</v>
      </c>
      <c r="G108" s="182" t="s">
        <v>13177</v>
      </c>
      <c r="H108" s="183">
        <v>0</v>
      </c>
      <c r="I108" s="184" t="s">
        <v>1726</v>
      </c>
      <c r="J108" s="184" t="s">
        <v>12799</v>
      </c>
      <c r="K108" s="224"/>
      <c r="L108" s="224"/>
      <c r="M108" s="224"/>
      <c r="N108" s="224"/>
      <c r="O108" s="224"/>
      <c r="P108" s="185"/>
      <c r="Q108" s="225"/>
      <c r="R108" s="182" t="s">
        <v>15309</v>
      </c>
      <c r="S108" s="181" t="str">
        <f ca="1">IF(B108="","",IF(ISERROR(MATCH($E108,CL,0)),"Unknown",INDIRECT("'C'!$A$"&amp;MATCH($E108,CL,0)+1)))</f>
        <v>ID</v>
      </c>
      <c r="T108" s="181" t="str">
        <f ca="1">IF(B108="","",IF(ISERROR(MATCH($J108,[1]SorP!$B$1:$B$6226,0)),"",INDIRECT("'SorP'!$A$"&amp;MATCH($S108&amp;$J108,[1]SorP!C:C,0))))</f>
        <v>ID-BB</v>
      </c>
      <c r="U108" s="201"/>
      <c r="V108" s="226">
        <f>IF(C108="",NA(),IF(OR(C108="Smelter not listed",C108="Smelter not yet identified"),MATCH($B108&amp;$D108,'[1]Smelter Look-up'!$J:$J,0),MATCH($B108&amp;$C108,'[1]Smelter Look-up'!$J:$J,0)))</f>
        <v>506</v>
      </c>
      <c r="X108" s="227">
        <f>IF(AND(C108="Smelter not listed",OR(LEN(D108)=0,LEN(E108)=0)),1,0)</f>
        <v>0</v>
      </c>
      <c r="AB108" s="228"/>
    </row>
    <row r="109" spans="1:28" s="227" customFormat="1" ht="25.2">
      <c r="A109" s="181" t="s">
        <v>15625</v>
      </c>
      <c r="B109" s="182" t="s">
        <v>1099</v>
      </c>
      <c r="C109" s="186" t="s">
        <v>15624</v>
      </c>
      <c r="D109" s="230"/>
      <c r="E109" s="182" t="s">
        <v>1074</v>
      </c>
      <c r="F109" s="182" t="s">
        <v>15625</v>
      </c>
      <c r="G109" s="182" t="s">
        <v>13177</v>
      </c>
      <c r="H109" s="183">
        <v>0</v>
      </c>
      <c r="I109" s="184" t="s">
        <v>14986</v>
      </c>
      <c r="J109" s="184" t="s">
        <v>12799</v>
      </c>
      <c r="K109" s="224"/>
      <c r="L109" s="224"/>
      <c r="M109" s="224"/>
      <c r="N109" s="224"/>
      <c r="O109" s="224"/>
      <c r="P109" s="185"/>
      <c r="Q109" s="225"/>
      <c r="R109" s="182" t="s">
        <v>15624</v>
      </c>
      <c r="S109" s="181" t="str">
        <f ca="1">IF(B109="","",IF(ISERROR(MATCH($E109,CL,0)),"Unknown",INDIRECT("'C'!$A$"&amp;MATCH($E109,CL,0)+1)))</f>
        <v>ID</v>
      </c>
      <c r="T109" s="181" t="str">
        <f ca="1">IF(B109="","",IF(ISERROR(MATCH($J109,[1]SorP!$B$1:$B$6226,0)),"",INDIRECT("'SorP'!$A$"&amp;MATCH($S109&amp;$J109,[1]SorP!C:C,0))))</f>
        <v>ID-BB</v>
      </c>
      <c r="U109" s="201"/>
      <c r="V109" s="226">
        <f>IF(C109="",NA(),IF(OR(C109="Smelter not listed",C109="Smelter not yet identified"),MATCH($B109&amp;$D109,'[1]Smelter Look-up'!$J:$J,0),MATCH($B109&amp;$C109,'[1]Smelter Look-up'!$J:$J,0)))</f>
        <v>507</v>
      </c>
      <c r="X109" s="227">
        <f>IF(AND(C109="Smelter not listed",OR(LEN(D109)=0,LEN(E109)=0)),1,0)</f>
        <v>0</v>
      </c>
      <c r="AB109" s="228"/>
    </row>
    <row r="110" spans="1:28" s="227" customFormat="1" ht="20.399999999999999">
      <c r="A110" s="181" t="s">
        <v>2483</v>
      </c>
      <c r="B110" s="182" t="s">
        <v>1099</v>
      </c>
      <c r="C110" s="186" t="s">
        <v>2482</v>
      </c>
      <c r="D110" s="230"/>
      <c r="E110" s="182" t="s">
        <v>1065</v>
      </c>
      <c r="F110" s="182" t="s">
        <v>2483</v>
      </c>
      <c r="G110" s="182" t="s">
        <v>13177</v>
      </c>
      <c r="H110" s="183">
        <v>0</v>
      </c>
      <c r="I110" s="184" t="s">
        <v>2491</v>
      </c>
      <c r="J110" s="184" t="s">
        <v>1640</v>
      </c>
      <c r="K110" s="224"/>
      <c r="L110" s="224"/>
      <c r="M110" s="224"/>
      <c r="N110" s="224"/>
      <c r="O110" s="224"/>
      <c r="P110" s="185"/>
      <c r="Q110" s="225"/>
      <c r="R110" s="182" t="s">
        <v>2482</v>
      </c>
      <c r="S110" s="181" t="str">
        <f ca="1">IF(B110="","",IF(ISERROR(MATCH($E110,CL,0)),"Unknown",INDIRECT("'C'!$A$"&amp;MATCH($E110,CL,0)+1)))</f>
        <v>BR</v>
      </c>
      <c r="T110" s="181" t="str">
        <f ca="1">IF(B110="","",IF(ISERROR(MATCH($J110,[1]SorP!$B$1:$B$6226,0)),"",INDIRECT("'SorP'!$A$"&amp;MATCH($S110&amp;$J110,[1]SorP!C:C,0))))</f>
        <v>BR-SP</v>
      </c>
      <c r="U110" s="201"/>
      <c r="V110" s="226">
        <f>IF(C110="",NA(),IF(OR(C110="Smelter not listed",C110="Smelter not yet identified"),MATCH($B110&amp;$D110,'[1]Smelter Look-up'!$J:$J,0),MATCH($B110&amp;$C110,'[1]Smelter Look-up'!$J:$J,0)))</f>
        <v>517</v>
      </c>
      <c r="X110" s="227">
        <f>IF(AND(C110="Smelter not listed",OR(LEN(D110)=0,LEN(E110)=0)),1,0)</f>
        <v>0</v>
      </c>
      <c r="AB110" s="228"/>
    </row>
    <row r="111" spans="1:28" s="227" customFormat="1" ht="20.399999999999999">
      <c r="A111" s="181" t="s">
        <v>766</v>
      </c>
      <c r="B111" s="182" t="s">
        <v>1099</v>
      </c>
      <c r="C111" s="186" t="s">
        <v>15303</v>
      </c>
      <c r="D111" s="230"/>
      <c r="E111" s="182" t="s">
        <v>1069</v>
      </c>
      <c r="F111" s="182" t="s">
        <v>766</v>
      </c>
      <c r="G111" s="182" t="s">
        <v>13177</v>
      </c>
      <c r="H111" s="183">
        <v>0</v>
      </c>
      <c r="I111" s="184" t="s">
        <v>2398</v>
      </c>
      <c r="J111" s="184" t="s">
        <v>13540</v>
      </c>
      <c r="K111" s="224"/>
      <c r="L111" s="224"/>
      <c r="M111" s="224"/>
      <c r="N111" s="224"/>
      <c r="O111" s="224"/>
      <c r="P111" s="185"/>
      <c r="Q111" s="225"/>
      <c r="R111" s="182" t="s">
        <v>15303</v>
      </c>
      <c r="S111" s="181" t="str">
        <f ca="1">IF(B111="","",IF(ISERROR(MATCH($E111,CL,0)),"Unknown",INDIRECT("'C'!$A$"&amp;MATCH($E111,CL,0)+1)))</f>
        <v>CN</v>
      </c>
      <c r="T111" s="181" t="str">
        <f ca="1">IF(B111="","",IF(ISERROR(MATCH($J111,[1]SorP!$B$1:$B$6226,0)),"",INDIRECT("'SorP'!$A$"&amp;MATCH($S111&amp;$J111,[1]SorP!C:C,0))))</f>
        <v>CN-YN</v>
      </c>
      <c r="U111" s="201"/>
      <c r="V111" s="226">
        <f>IF(C111="",NA(),IF(OR(C111="Smelter not listed",C111="Smelter not yet identified"),MATCH($B111&amp;$D111,'[1]Smelter Look-up'!$J:$J,0),MATCH($B111&amp;$C111,'[1]Smelter Look-up'!$J:$J,0)))</f>
        <v>524</v>
      </c>
      <c r="X111" s="227">
        <f>IF(AND(C111="Smelter not listed",OR(LEN(D111)=0,LEN(E111)=0)),1,0)</f>
        <v>0</v>
      </c>
      <c r="AB111" s="228"/>
    </row>
    <row r="112" spans="1:28" s="227" customFormat="1" ht="25.2">
      <c r="A112" s="181" t="s">
        <v>765</v>
      </c>
      <c r="B112" s="182" t="s">
        <v>1099</v>
      </c>
      <c r="C112" s="186" t="s">
        <v>2120</v>
      </c>
      <c r="D112" s="230"/>
      <c r="E112" s="182" t="s">
        <v>1069</v>
      </c>
      <c r="F112" s="182" t="s">
        <v>765</v>
      </c>
      <c r="G112" s="182" t="s">
        <v>13177</v>
      </c>
      <c r="H112" s="183">
        <v>0</v>
      </c>
      <c r="I112" s="184" t="s">
        <v>2398</v>
      </c>
      <c r="J112" s="184" t="s">
        <v>13540</v>
      </c>
      <c r="K112" s="224"/>
      <c r="L112" s="224"/>
      <c r="M112" s="224"/>
      <c r="N112" s="224"/>
      <c r="O112" s="224"/>
      <c r="P112" s="185"/>
      <c r="Q112" s="225"/>
      <c r="R112" s="182" t="s">
        <v>2120</v>
      </c>
      <c r="S112" s="181" t="str">
        <f ca="1">IF(B112="","",IF(ISERROR(MATCH($E112,CL,0)),"Unknown",INDIRECT("'C'!$A$"&amp;MATCH($E112,CL,0)+1)))</f>
        <v>CN</v>
      </c>
      <c r="T112" s="181" t="str">
        <f ca="1">IF(B112="","",IF(ISERROR(MATCH($J112,[1]SorP!$B$1:$B$6226,0)),"",INDIRECT("'SorP'!$A$"&amp;MATCH($S112&amp;$J112,[1]SorP!C:C,0))))</f>
        <v>CN-YN</v>
      </c>
      <c r="U112" s="201"/>
      <c r="V112" s="226">
        <f>IF(C112="",NA(),IF(OR(C112="Smelter not listed",C112="Smelter not yet identified"),MATCH($B112&amp;$D112,'[1]Smelter Look-up'!$J:$J,0),MATCH($B112&amp;$C112,'[1]Smelter Look-up'!$J:$J,0)))</f>
        <v>539</v>
      </c>
      <c r="X112" s="227">
        <f>IF(AND(C112="Smelter not listed",OR(LEN(D112)=0,LEN(E112)=0)),1,0)</f>
        <v>0</v>
      </c>
      <c r="AB112" s="228"/>
    </row>
    <row r="113" spans="1:28" s="227" customFormat="1" ht="25.2">
      <c r="A113" s="181" t="s">
        <v>771</v>
      </c>
      <c r="B113" s="182" t="s">
        <v>1101</v>
      </c>
      <c r="C113" s="186" t="s">
        <v>15647</v>
      </c>
      <c r="D113" s="230"/>
      <c r="E113" s="182" t="s">
        <v>2384</v>
      </c>
      <c r="F113" s="182" t="s">
        <v>771</v>
      </c>
      <c r="G113" s="182" t="s">
        <v>13177</v>
      </c>
      <c r="H113" s="183">
        <v>0</v>
      </c>
      <c r="I113" s="184" t="s">
        <v>1783</v>
      </c>
      <c r="J113" s="184" t="s">
        <v>1699</v>
      </c>
      <c r="K113" s="224"/>
      <c r="L113" s="224"/>
      <c r="M113" s="224"/>
      <c r="N113" s="224"/>
      <c r="O113" s="224"/>
      <c r="P113" s="185"/>
      <c r="Q113" s="225"/>
      <c r="R113" s="182"/>
      <c r="S113" s="181"/>
      <c r="T113" s="181"/>
      <c r="U113" s="201"/>
      <c r="V113" s="226"/>
      <c r="AB113" s="228"/>
    </row>
    <row r="114" spans="1:28" s="227" customFormat="1" ht="20.399999999999999">
      <c r="A114" s="181" t="s">
        <v>1394</v>
      </c>
      <c r="B114" s="182" t="s">
        <v>1101</v>
      </c>
      <c r="C114" s="186" t="s">
        <v>14973</v>
      </c>
      <c r="D114" s="230"/>
      <c r="E114" s="182" t="s">
        <v>863</v>
      </c>
      <c r="F114" s="182" t="s">
        <v>1394</v>
      </c>
      <c r="G114" s="182" t="s">
        <v>13177</v>
      </c>
      <c r="H114" s="183"/>
      <c r="I114" s="184" t="s">
        <v>1794</v>
      </c>
      <c r="J114" s="184" t="s">
        <v>12081</v>
      </c>
      <c r="K114" s="224"/>
      <c r="L114" s="224"/>
      <c r="M114" s="224"/>
      <c r="N114" s="224"/>
      <c r="O114" s="224"/>
      <c r="P114" s="185"/>
      <c r="Q114" s="225"/>
      <c r="R114" s="182"/>
      <c r="S114" s="181"/>
      <c r="T114" s="181"/>
      <c r="U114" s="201"/>
      <c r="V114" s="226"/>
      <c r="AB114" s="228"/>
    </row>
    <row r="115" spans="1:28" s="227" customFormat="1" ht="25.2">
      <c r="A115" s="181" t="s">
        <v>1796</v>
      </c>
      <c r="B115" s="182" t="s">
        <v>1101</v>
      </c>
      <c r="C115" s="186" t="s">
        <v>1795</v>
      </c>
      <c r="D115" s="230"/>
      <c r="E115" s="182" t="s">
        <v>2384</v>
      </c>
      <c r="F115" s="182" t="s">
        <v>1796</v>
      </c>
      <c r="G115" s="182" t="s">
        <v>13177</v>
      </c>
      <c r="H115" s="183"/>
      <c r="I115" s="184" t="s">
        <v>1797</v>
      </c>
      <c r="J115" s="184" t="s">
        <v>1583</v>
      </c>
      <c r="K115" s="224"/>
      <c r="L115" s="224"/>
      <c r="M115" s="224"/>
      <c r="N115" s="224"/>
      <c r="O115" s="224"/>
      <c r="P115" s="185"/>
      <c r="Q115" s="225"/>
      <c r="R115" s="182"/>
      <c r="S115" s="181"/>
      <c r="T115" s="181"/>
      <c r="U115" s="201"/>
      <c r="V115" s="226"/>
      <c r="AB115" s="228"/>
    </row>
    <row r="116" spans="1:28" s="227" customFormat="1" ht="20.399999999999999">
      <c r="A116" s="181" t="s">
        <v>767</v>
      </c>
      <c r="B116" s="182" t="s">
        <v>1101</v>
      </c>
      <c r="C116" s="186" t="s">
        <v>13721</v>
      </c>
      <c r="D116" s="230"/>
      <c r="E116" s="182" t="s">
        <v>1077</v>
      </c>
      <c r="F116" s="182" t="s">
        <v>767</v>
      </c>
      <c r="G116" s="182" t="s">
        <v>13177</v>
      </c>
      <c r="H116" s="183"/>
      <c r="I116" s="184" t="s">
        <v>2087</v>
      </c>
      <c r="J116" s="184" t="s">
        <v>2088</v>
      </c>
      <c r="K116" s="224"/>
      <c r="L116" s="224"/>
      <c r="M116" s="224"/>
      <c r="N116" s="224"/>
      <c r="O116" s="224"/>
      <c r="P116" s="185"/>
      <c r="Q116" s="225"/>
      <c r="R116" s="182"/>
      <c r="S116" s="181"/>
      <c r="T116" s="181"/>
      <c r="U116" s="201"/>
      <c r="V116" s="226"/>
      <c r="AB116" s="228"/>
    </row>
    <row r="117" spans="1:28" s="227" customFormat="1" ht="25.2">
      <c r="A117" s="181" t="s">
        <v>768</v>
      </c>
      <c r="B117" s="182" t="s">
        <v>1101</v>
      </c>
      <c r="C117" s="186" t="s">
        <v>140</v>
      </c>
      <c r="D117" s="230"/>
      <c r="E117" s="182" t="s">
        <v>2384</v>
      </c>
      <c r="F117" s="182" t="s">
        <v>768</v>
      </c>
      <c r="G117" s="182" t="s">
        <v>13177</v>
      </c>
      <c r="H117" s="183">
        <v>0</v>
      </c>
      <c r="I117" s="184" t="s">
        <v>1779</v>
      </c>
      <c r="J117" s="184" t="s">
        <v>1780</v>
      </c>
      <c r="K117" s="224"/>
      <c r="L117" s="224"/>
      <c r="M117" s="224"/>
      <c r="N117" s="224"/>
      <c r="O117" s="224"/>
      <c r="P117" s="185"/>
      <c r="Q117" s="225"/>
      <c r="R117" s="182"/>
      <c r="S117" s="181"/>
      <c r="T117" s="181"/>
      <c r="U117" s="201"/>
      <c r="V117" s="226"/>
      <c r="AB117" s="228"/>
    </row>
    <row r="118" spans="1:28" s="227" customFormat="1" ht="20.399999999999999">
      <c r="A118" s="181" t="s">
        <v>769</v>
      </c>
      <c r="B118" s="182" t="s">
        <v>1101</v>
      </c>
      <c r="C118" s="186" t="s">
        <v>1345</v>
      </c>
      <c r="D118" s="230"/>
      <c r="E118" s="182" t="s">
        <v>1069</v>
      </c>
      <c r="F118" s="182" t="s">
        <v>769</v>
      </c>
      <c r="G118" s="182" t="s">
        <v>13177</v>
      </c>
      <c r="H118" s="183">
        <v>0</v>
      </c>
      <c r="I118" s="184" t="s">
        <v>1781</v>
      </c>
      <c r="J118" s="184" t="s">
        <v>13536</v>
      </c>
      <c r="K118" s="224"/>
      <c r="L118" s="224"/>
      <c r="M118" s="224"/>
      <c r="N118" s="224"/>
      <c r="O118" s="224"/>
      <c r="P118" s="185"/>
      <c r="Q118" s="225"/>
      <c r="R118" s="182"/>
      <c r="S118" s="181"/>
      <c r="T118" s="181"/>
      <c r="U118" s="201"/>
      <c r="V118" s="226"/>
      <c r="AB118" s="228"/>
    </row>
    <row r="119" spans="1:28" s="227" customFormat="1" ht="20.399999999999999">
      <c r="A119" s="181" t="s">
        <v>770</v>
      </c>
      <c r="B119" s="182" t="s">
        <v>1101</v>
      </c>
      <c r="C119" s="186" t="s">
        <v>1344</v>
      </c>
      <c r="D119" s="230"/>
      <c r="E119" s="182" t="s">
        <v>1069</v>
      </c>
      <c r="F119" s="182" t="s">
        <v>770</v>
      </c>
      <c r="G119" s="182" t="s">
        <v>13177</v>
      </c>
      <c r="H119" s="183">
        <v>0</v>
      </c>
      <c r="I119" s="184" t="s">
        <v>1732</v>
      </c>
      <c r="J119" s="184" t="s">
        <v>13531</v>
      </c>
      <c r="K119" s="224"/>
      <c r="L119" s="224"/>
      <c r="M119" s="224"/>
      <c r="N119" s="224"/>
      <c r="O119" s="224"/>
      <c r="P119" s="185"/>
      <c r="Q119" s="225"/>
      <c r="R119" s="182"/>
      <c r="S119" s="181"/>
      <c r="T119" s="181"/>
      <c r="U119" s="201"/>
      <c r="V119" s="226"/>
      <c r="AB119" s="228"/>
    </row>
    <row r="120" spans="1:28" s="227" customFormat="1" ht="20.399999999999999">
      <c r="A120" s="181" t="s">
        <v>132</v>
      </c>
      <c r="B120" s="182" t="s">
        <v>1101</v>
      </c>
      <c r="C120" s="186" t="s">
        <v>142</v>
      </c>
      <c r="D120" s="230"/>
      <c r="E120" s="182" t="s">
        <v>1069</v>
      </c>
      <c r="F120" s="182" t="s">
        <v>132</v>
      </c>
      <c r="G120" s="182" t="s">
        <v>13177</v>
      </c>
      <c r="H120" s="183">
        <v>0</v>
      </c>
      <c r="I120" s="184" t="s">
        <v>1732</v>
      </c>
      <c r="J120" s="184" t="s">
        <v>13531</v>
      </c>
      <c r="K120" s="224"/>
      <c r="L120" s="224"/>
      <c r="M120" s="224"/>
      <c r="N120" s="224"/>
      <c r="O120" s="224"/>
      <c r="P120" s="185"/>
      <c r="Q120" s="225"/>
      <c r="R120" s="182"/>
      <c r="S120" s="181"/>
      <c r="T120" s="181"/>
      <c r="U120" s="201"/>
      <c r="V120" s="226"/>
      <c r="AB120" s="228"/>
    </row>
    <row r="121" spans="1:28" s="227" customFormat="1" ht="20.399999999999999">
      <c r="A121" s="181" t="s">
        <v>133</v>
      </c>
      <c r="B121" s="182" t="s">
        <v>1101</v>
      </c>
      <c r="C121" s="186" t="s">
        <v>143</v>
      </c>
      <c r="D121" s="230"/>
      <c r="E121" s="182" t="s">
        <v>1069</v>
      </c>
      <c r="F121" s="182" t="s">
        <v>133</v>
      </c>
      <c r="G121" s="182" t="s">
        <v>13177</v>
      </c>
      <c r="H121" s="183">
        <v>0</v>
      </c>
      <c r="I121" s="184" t="s">
        <v>1732</v>
      </c>
      <c r="J121" s="184" t="s">
        <v>13531</v>
      </c>
      <c r="K121" s="224"/>
      <c r="L121" s="224"/>
      <c r="M121" s="224"/>
      <c r="N121" s="224"/>
      <c r="O121" s="224"/>
      <c r="P121" s="185"/>
      <c r="Q121" s="225"/>
      <c r="R121" s="182"/>
      <c r="S121" s="181"/>
      <c r="T121" s="181"/>
      <c r="U121" s="201"/>
      <c r="V121" s="226"/>
      <c r="AB121" s="228"/>
    </row>
    <row r="122" spans="1:28" s="227" customFormat="1" ht="20.399999999999999">
      <c r="A122" s="181" t="s">
        <v>130</v>
      </c>
      <c r="B122" s="182" t="s">
        <v>1101</v>
      </c>
      <c r="C122" s="186" t="s">
        <v>148</v>
      </c>
      <c r="D122" s="230"/>
      <c r="E122" s="182" t="s">
        <v>1069</v>
      </c>
      <c r="F122" s="182" t="s">
        <v>130</v>
      </c>
      <c r="G122" s="182" t="s">
        <v>13177</v>
      </c>
      <c r="H122" s="183">
        <v>0</v>
      </c>
      <c r="I122" s="184" t="s">
        <v>1792</v>
      </c>
      <c r="J122" s="184" t="s">
        <v>13531</v>
      </c>
      <c r="K122" s="224"/>
      <c r="L122" s="224"/>
      <c r="M122" s="224"/>
      <c r="N122" s="224"/>
      <c r="O122" s="224"/>
      <c r="P122" s="185"/>
      <c r="Q122" s="225"/>
      <c r="R122" s="182"/>
      <c r="S122" s="181"/>
      <c r="T122" s="181"/>
      <c r="U122" s="201"/>
      <c r="V122" s="226"/>
      <c r="AB122" s="228"/>
    </row>
    <row r="123" spans="1:28" s="227" customFormat="1" ht="20.399999999999999">
      <c r="A123" s="181" t="s">
        <v>13777</v>
      </c>
      <c r="B123" s="182" t="s">
        <v>1101</v>
      </c>
      <c r="C123" s="186" t="s">
        <v>13763</v>
      </c>
      <c r="D123" s="230"/>
      <c r="E123" s="182" t="s">
        <v>863</v>
      </c>
      <c r="F123" s="182" t="s">
        <v>13777</v>
      </c>
      <c r="G123" s="182" t="s">
        <v>13177</v>
      </c>
      <c r="H123" s="183">
        <v>0</v>
      </c>
      <c r="I123" s="184" t="s">
        <v>13786</v>
      </c>
      <c r="J123" s="184" t="s">
        <v>1793</v>
      </c>
      <c r="K123" s="224"/>
      <c r="L123" s="224"/>
      <c r="M123" s="224"/>
      <c r="N123" s="224"/>
      <c r="O123" s="224"/>
      <c r="P123" s="185"/>
      <c r="Q123" s="225"/>
      <c r="R123" s="182"/>
      <c r="S123" s="181"/>
      <c r="T123" s="181"/>
      <c r="U123" s="201"/>
      <c r="V123" s="226"/>
      <c r="AB123" s="228"/>
    </row>
    <row r="124" spans="1:28" s="227" customFormat="1" ht="25.2">
      <c r="A124" s="181" t="s">
        <v>1370</v>
      </c>
      <c r="B124" s="182" t="s">
        <v>1101</v>
      </c>
      <c r="C124" s="186" t="s">
        <v>15354</v>
      </c>
      <c r="D124" s="230"/>
      <c r="E124" s="182" t="s">
        <v>1069</v>
      </c>
      <c r="F124" s="182" t="s">
        <v>1370</v>
      </c>
      <c r="G124" s="182" t="s">
        <v>13177</v>
      </c>
      <c r="H124" s="183">
        <v>0</v>
      </c>
      <c r="I124" s="184" t="s">
        <v>1733</v>
      </c>
      <c r="J124" s="184" t="s">
        <v>13535</v>
      </c>
      <c r="K124" s="224"/>
      <c r="L124" s="224"/>
      <c r="M124" s="224"/>
      <c r="N124" s="224"/>
      <c r="O124" s="224"/>
      <c r="P124" s="185"/>
      <c r="Q124" s="225"/>
      <c r="R124" s="182"/>
      <c r="S124" s="181"/>
      <c r="T124" s="181"/>
      <c r="U124" s="201"/>
      <c r="V124" s="226"/>
      <c r="AB124" s="228"/>
    </row>
    <row r="125" spans="1:28" s="227" customFormat="1" ht="20.399999999999999">
      <c r="A125" s="181" t="s">
        <v>1390</v>
      </c>
      <c r="B125" s="182" t="s">
        <v>1101</v>
      </c>
      <c r="C125" s="186" t="s">
        <v>2487</v>
      </c>
      <c r="D125" s="230"/>
      <c r="E125" s="182" t="s">
        <v>1070</v>
      </c>
      <c r="F125" s="182" t="s">
        <v>1390</v>
      </c>
      <c r="G125" s="182" t="s">
        <v>13177</v>
      </c>
      <c r="H125" s="183">
        <v>0</v>
      </c>
      <c r="I125" s="184" t="s">
        <v>1709</v>
      </c>
      <c r="J125" s="184" t="s">
        <v>4197</v>
      </c>
      <c r="K125" s="224"/>
      <c r="L125" s="224"/>
      <c r="M125" s="224"/>
      <c r="N125" s="224"/>
      <c r="O125" s="224"/>
      <c r="P125" s="185"/>
      <c r="Q125" s="225"/>
      <c r="R125" s="182"/>
      <c r="S125" s="181"/>
      <c r="T125" s="181"/>
      <c r="U125" s="201"/>
      <c r="V125" s="226"/>
      <c r="AB125" s="228"/>
    </row>
    <row r="126" spans="1:28" s="227" customFormat="1" ht="20.399999999999999">
      <c r="A126" s="181" t="s">
        <v>1393</v>
      </c>
      <c r="B126" s="182" t="s">
        <v>1101</v>
      </c>
      <c r="C126" s="186" t="s">
        <v>1392</v>
      </c>
      <c r="D126" s="230"/>
      <c r="E126" s="182" t="s">
        <v>1069</v>
      </c>
      <c r="F126" s="182" t="s">
        <v>1393</v>
      </c>
      <c r="G126" s="182" t="s">
        <v>13177</v>
      </c>
      <c r="H126" s="183">
        <v>0</v>
      </c>
      <c r="I126" s="184" t="s">
        <v>1732</v>
      </c>
      <c r="J126" s="184" t="s">
        <v>13531</v>
      </c>
      <c r="K126" s="224"/>
      <c r="L126" s="224"/>
      <c r="M126" s="224"/>
      <c r="N126" s="224"/>
      <c r="O126" s="224"/>
      <c r="P126" s="185"/>
      <c r="Q126" s="225"/>
      <c r="R126" s="182"/>
      <c r="S126" s="181"/>
      <c r="T126" s="181"/>
      <c r="U126" s="201"/>
      <c r="V126" s="226"/>
      <c r="AB126" s="228"/>
    </row>
    <row r="127" spans="1:28" s="227" customFormat="1" ht="25.2">
      <c r="A127" s="181" t="s">
        <v>774</v>
      </c>
      <c r="B127" s="182" t="s">
        <v>1101</v>
      </c>
      <c r="C127" s="186" t="s">
        <v>141</v>
      </c>
      <c r="D127" s="230"/>
      <c r="E127" s="182" t="s">
        <v>2384</v>
      </c>
      <c r="F127" s="182" t="s">
        <v>774</v>
      </c>
      <c r="G127" s="182" t="s">
        <v>13177</v>
      </c>
      <c r="H127" s="183">
        <v>0</v>
      </c>
      <c r="I127" s="184" t="s">
        <v>1784</v>
      </c>
      <c r="J127" s="184" t="s">
        <v>1715</v>
      </c>
      <c r="K127" s="224"/>
      <c r="L127" s="224"/>
      <c r="M127" s="224"/>
      <c r="N127" s="224"/>
      <c r="O127" s="224"/>
      <c r="P127" s="185"/>
      <c r="Q127" s="225"/>
      <c r="R127" s="182"/>
      <c r="S127" s="181"/>
      <c r="T127" s="181"/>
      <c r="U127" s="201"/>
      <c r="V127" s="226"/>
      <c r="AB127" s="228"/>
    </row>
    <row r="128" spans="1:28" s="227" customFormat="1" ht="20.399999999999999">
      <c r="A128" s="181" t="s">
        <v>134</v>
      </c>
      <c r="B128" s="182" t="s">
        <v>1101</v>
      </c>
      <c r="C128" s="186" t="s">
        <v>144</v>
      </c>
      <c r="D128" s="230"/>
      <c r="E128" s="182" t="s">
        <v>1069</v>
      </c>
      <c r="F128" s="182" t="s">
        <v>134</v>
      </c>
      <c r="G128" s="182" t="s">
        <v>13177</v>
      </c>
      <c r="H128" s="183">
        <v>0</v>
      </c>
      <c r="I128" s="184" t="s">
        <v>1732</v>
      </c>
      <c r="J128" s="184" t="s">
        <v>13531</v>
      </c>
      <c r="K128" s="224"/>
      <c r="L128" s="224"/>
      <c r="M128" s="224"/>
      <c r="N128" s="224"/>
      <c r="O128" s="224"/>
      <c r="P128" s="185"/>
      <c r="Q128" s="225"/>
      <c r="R128" s="182"/>
      <c r="S128" s="181"/>
      <c r="T128" s="181"/>
      <c r="U128" s="201"/>
      <c r="V128" s="226"/>
      <c r="AB128" s="228"/>
    </row>
    <row r="129" spans="1:28" s="227" customFormat="1" ht="20.399999999999999">
      <c r="A129" s="181" t="s">
        <v>380</v>
      </c>
      <c r="B129" s="182" t="s">
        <v>1101</v>
      </c>
      <c r="C129" s="186" t="s">
        <v>379</v>
      </c>
      <c r="D129" s="230"/>
      <c r="E129" s="182" t="s">
        <v>1069</v>
      </c>
      <c r="F129" s="182" t="s">
        <v>380</v>
      </c>
      <c r="G129" s="182" t="s">
        <v>13177</v>
      </c>
      <c r="H129" s="183">
        <v>0</v>
      </c>
      <c r="I129" s="184" t="s">
        <v>1732</v>
      </c>
      <c r="J129" s="184" t="s">
        <v>13531</v>
      </c>
      <c r="K129" s="224"/>
      <c r="L129" s="224"/>
      <c r="M129" s="224"/>
      <c r="N129" s="224"/>
      <c r="O129" s="224"/>
      <c r="P129" s="185"/>
      <c r="Q129" s="225"/>
      <c r="R129" s="182"/>
      <c r="S129" s="181"/>
      <c r="T129" s="181"/>
      <c r="U129" s="201"/>
      <c r="V129" s="226"/>
      <c r="AB129" s="228"/>
    </row>
    <row r="130" spans="1:28" s="227" customFormat="1" ht="20.399999999999999">
      <c r="A130" s="181" t="s">
        <v>136</v>
      </c>
      <c r="B130" s="182" t="s">
        <v>1101</v>
      </c>
      <c r="C130" s="186" t="s">
        <v>146</v>
      </c>
      <c r="D130" s="230"/>
      <c r="E130" s="182" t="s">
        <v>1069</v>
      </c>
      <c r="F130" s="182" t="s">
        <v>136</v>
      </c>
      <c r="G130" s="182" t="s">
        <v>13177</v>
      </c>
      <c r="H130" s="183">
        <v>0</v>
      </c>
      <c r="I130" s="184" t="s">
        <v>15662</v>
      </c>
      <c r="J130" s="184" t="s">
        <v>13540</v>
      </c>
      <c r="K130" s="224"/>
      <c r="L130" s="224"/>
      <c r="M130" s="224"/>
      <c r="N130" s="224"/>
      <c r="O130" s="224"/>
      <c r="P130" s="185"/>
      <c r="Q130" s="225"/>
      <c r="R130" s="182"/>
      <c r="S130" s="181"/>
      <c r="T130" s="181"/>
      <c r="U130" s="201"/>
      <c r="V130" s="226"/>
      <c r="AB130" s="228"/>
    </row>
    <row r="131" spans="1:28" s="227" customFormat="1" ht="20.399999999999999">
      <c r="A131" s="181" t="s">
        <v>773</v>
      </c>
      <c r="B131" s="182" t="s">
        <v>1101</v>
      </c>
      <c r="C131" s="186" t="s">
        <v>1347</v>
      </c>
      <c r="D131" s="230"/>
      <c r="E131" s="182" t="s">
        <v>1077</v>
      </c>
      <c r="F131" s="182" t="s">
        <v>773</v>
      </c>
      <c r="G131" s="182" t="s">
        <v>13177</v>
      </c>
      <c r="H131" s="183">
        <v>0</v>
      </c>
      <c r="I131" s="184" t="s">
        <v>2090</v>
      </c>
      <c r="J131" s="184" t="s">
        <v>1542</v>
      </c>
      <c r="K131" s="224"/>
      <c r="L131" s="224"/>
      <c r="M131" s="224"/>
      <c r="N131" s="224"/>
      <c r="O131" s="224"/>
      <c r="P131" s="185"/>
      <c r="Q131" s="225"/>
      <c r="R131" s="182"/>
      <c r="S131" s="181"/>
      <c r="T131" s="181"/>
      <c r="U131" s="201"/>
      <c r="V131" s="226"/>
      <c r="AB131" s="228"/>
    </row>
    <row r="132" spans="1:28" s="227" customFormat="1" ht="20.399999999999999">
      <c r="A132" s="181" t="s">
        <v>15658</v>
      </c>
      <c r="B132" s="182" t="s">
        <v>1101</v>
      </c>
      <c r="C132" s="186" t="s">
        <v>15657</v>
      </c>
      <c r="D132" s="230"/>
      <c r="E132" s="182" t="s">
        <v>1069</v>
      </c>
      <c r="F132" s="182" t="s">
        <v>15658</v>
      </c>
      <c r="G132" s="182" t="s">
        <v>13177</v>
      </c>
      <c r="H132" s="183"/>
      <c r="I132" s="184" t="s">
        <v>13743</v>
      </c>
      <c r="J132" s="184" t="s">
        <v>13530</v>
      </c>
      <c r="K132" s="224"/>
      <c r="L132" s="224"/>
      <c r="M132" s="224"/>
      <c r="N132" s="224"/>
      <c r="O132" s="224"/>
      <c r="P132" s="185"/>
      <c r="Q132" s="225"/>
      <c r="R132" s="182"/>
      <c r="S132" s="181"/>
      <c r="T132" s="181"/>
      <c r="U132" s="201"/>
      <c r="V132" s="226"/>
      <c r="AB132" s="228"/>
    </row>
    <row r="133" spans="1:28" s="227" customFormat="1" ht="20.399999999999999">
      <c r="A133" s="181" t="s">
        <v>13778</v>
      </c>
      <c r="B133" s="182" t="s">
        <v>1101</v>
      </c>
      <c r="C133" s="186" t="s">
        <v>13764</v>
      </c>
      <c r="D133" s="230"/>
      <c r="E133" s="182" t="s">
        <v>1065</v>
      </c>
      <c r="F133" s="182" t="s">
        <v>13778</v>
      </c>
      <c r="G133" s="182" t="s">
        <v>13177</v>
      </c>
      <c r="H133" s="183"/>
      <c r="I133" s="184" t="s">
        <v>13787</v>
      </c>
      <c r="J133" s="184" t="s">
        <v>3412</v>
      </c>
      <c r="K133" s="224"/>
      <c r="L133" s="224"/>
      <c r="M133" s="224"/>
      <c r="N133" s="224"/>
      <c r="O133" s="224"/>
      <c r="P133" s="185"/>
      <c r="Q133" s="225"/>
      <c r="R133" s="182"/>
      <c r="S133" s="181"/>
      <c r="T133" s="181"/>
      <c r="U133" s="201"/>
      <c r="V133" s="226"/>
      <c r="AB133" s="228"/>
    </row>
    <row r="134" spans="1:28" s="227" customFormat="1" ht="20.399999999999999">
      <c r="A134" s="181" t="s">
        <v>15364</v>
      </c>
      <c r="B134" s="182" t="s">
        <v>1101</v>
      </c>
      <c r="C134" s="186" t="s">
        <v>15363</v>
      </c>
      <c r="D134" s="230"/>
      <c r="E134" s="182" t="s">
        <v>863</v>
      </c>
      <c r="F134" s="182" t="s">
        <v>15364</v>
      </c>
      <c r="G134" s="182" t="s">
        <v>13177</v>
      </c>
      <c r="H134" s="183"/>
      <c r="I134" s="184" t="s">
        <v>15366</v>
      </c>
      <c r="J134" s="184" t="s">
        <v>12081</v>
      </c>
      <c r="K134" s="224"/>
      <c r="L134" s="224"/>
      <c r="M134" s="224"/>
      <c r="N134" s="224"/>
      <c r="O134" s="224"/>
      <c r="P134" s="185"/>
      <c r="Q134" s="225"/>
      <c r="R134" s="182"/>
      <c r="S134" s="181"/>
      <c r="T134" s="181"/>
      <c r="U134" s="201"/>
      <c r="V134" s="226"/>
      <c r="AB134" s="228"/>
    </row>
    <row r="135" spans="1:28" s="227" customFormat="1" ht="25.2">
      <c r="A135" s="181" t="s">
        <v>13730</v>
      </c>
      <c r="B135" s="182" t="s">
        <v>1101</v>
      </c>
      <c r="C135" s="186" t="s">
        <v>13729</v>
      </c>
      <c r="D135" s="230"/>
      <c r="E135" s="182" t="s">
        <v>2383</v>
      </c>
      <c r="F135" s="182" t="s">
        <v>13730</v>
      </c>
      <c r="G135" s="182" t="s">
        <v>13177</v>
      </c>
      <c r="H135" s="183"/>
      <c r="I135" s="184" t="s">
        <v>13740</v>
      </c>
      <c r="J135" s="184" t="s">
        <v>11431</v>
      </c>
      <c r="K135" s="224"/>
      <c r="L135" s="224"/>
      <c r="M135" s="224"/>
      <c r="N135" s="224"/>
      <c r="O135" s="224"/>
      <c r="P135" s="185"/>
      <c r="Q135" s="225"/>
      <c r="R135" s="182"/>
      <c r="S135" s="181"/>
      <c r="T135" s="181"/>
      <c r="U135" s="201"/>
      <c r="V135" s="226"/>
      <c r="AB135" s="228"/>
    </row>
    <row r="136" spans="1:28" s="227" customFormat="1" ht="20.399999999999999">
      <c r="A136" s="181" t="s">
        <v>775</v>
      </c>
      <c r="B136" s="182" t="s">
        <v>1101</v>
      </c>
      <c r="C136" s="186" t="s">
        <v>2490</v>
      </c>
      <c r="D136" s="230"/>
      <c r="E136" s="182" t="s">
        <v>1063</v>
      </c>
      <c r="F136" s="182" t="s">
        <v>775</v>
      </c>
      <c r="G136" s="182" t="s">
        <v>13177</v>
      </c>
      <c r="H136" s="183"/>
      <c r="I136" s="184" t="s">
        <v>1785</v>
      </c>
      <c r="J136" s="184" t="s">
        <v>2761</v>
      </c>
      <c r="K136" s="224"/>
      <c r="L136" s="224"/>
      <c r="M136" s="224"/>
      <c r="N136" s="224"/>
      <c r="O136" s="224"/>
      <c r="P136" s="185"/>
      <c r="Q136" s="225"/>
      <c r="R136" s="182"/>
      <c r="S136" s="181"/>
      <c r="T136" s="181"/>
      <c r="U136" s="201"/>
      <c r="V136" s="226"/>
      <c r="AB136" s="228"/>
    </row>
    <row r="137" spans="1:28" s="227" customFormat="1" ht="20.399999999999999">
      <c r="A137" s="181" t="s">
        <v>1391</v>
      </c>
      <c r="B137" s="182" t="s">
        <v>1101</v>
      </c>
      <c r="C137" s="186" t="s">
        <v>14948</v>
      </c>
      <c r="D137" s="230"/>
      <c r="E137" s="182" t="s">
        <v>1070</v>
      </c>
      <c r="F137" s="182" t="s">
        <v>1391</v>
      </c>
      <c r="G137" s="182" t="s">
        <v>13177</v>
      </c>
      <c r="H137" s="183">
        <v>0</v>
      </c>
      <c r="I137" s="184" t="s">
        <v>1710</v>
      </c>
      <c r="J137" s="184" t="s">
        <v>1511</v>
      </c>
      <c r="K137" s="224"/>
      <c r="L137" s="224"/>
      <c r="M137" s="224"/>
      <c r="N137" s="224"/>
      <c r="O137" s="224"/>
      <c r="P137" s="185"/>
      <c r="Q137" s="225"/>
      <c r="R137" s="182" t="s">
        <v>14948</v>
      </c>
      <c r="S137" s="181" t="str">
        <f ca="1">IF(B137="","",IF(ISERROR(MATCH($E137,CL,0)),"Unknown",INDIRECT("'C'!$A$"&amp;MATCH($E137,CL,0)+1)))</f>
        <v>DE</v>
      </c>
      <c r="T137" s="181" t="str">
        <f ca="1">IF(B137="","",IF(ISERROR(MATCH($J137,[1]SorP!$B$1:$B$6226,0)),"",INDIRECT("'SorP'!$A$"&amp;MATCH($S137&amp;$J137,[1]SorP!C:C,0))))</f>
        <v>DE-BW</v>
      </c>
      <c r="U137" s="201"/>
      <c r="V137" s="226">
        <f>IF(C137="",NA(),IF(OR(C137="Smelter not listed",C137="Smelter not yet identified"),MATCH($B137&amp;$D137,'[1]Smelter Look-up'!$J:$J,0),MATCH($B137&amp;$C137,'[1]Smelter Look-up'!$J:$J,0)))</f>
        <v>626</v>
      </c>
      <c r="X137" s="227">
        <f>IF(AND(C137="Smelter not listed",OR(LEN(D137)=0,LEN(E137)=0)),1,0)</f>
        <v>0</v>
      </c>
      <c r="AB137" s="228"/>
    </row>
    <row r="138" spans="1:28" s="227" customFormat="1" ht="20.399999999999999">
      <c r="A138" s="181" t="s">
        <v>776</v>
      </c>
      <c r="B138" s="182" t="s">
        <v>1101</v>
      </c>
      <c r="C138" s="186" t="s">
        <v>1348</v>
      </c>
      <c r="D138" s="230"/>
      <c r="E138" s="182" t="s">
        <v>1069</v>
      </c>
      <c r="F138" s="182" t="s">
        <v>776</v>
      </c>
      <c r="G138" s="182" t="s">
        <v>13177</v>
      </c>
      <c r="H138" s="183">
        <v>0</v>
      </c>
      <c r="I138" s="184" t="s">
        <v>1788</v>
      </c>
      <c r="J138" s="184" t="s">
        <v>13530</v>
      </c>
      <c r="K138" s="224"/>
      <c r="L138" s="224"/>
      <c r="M138" s="224"/>
      <c r="N138" s="224"/>
      <c r="O138" s="224"/>
      <c r="P138" s="185"/>
      <c r="Q138" s="225"/>
      <c r="R138" s="182" t="s">
        <v>1348</v>
      </c>
      <c r="S138" s="181" t="str">
        <f ca="1">IF(B138="","",IF(ISERROR(MATCH($E138,CL,0)),"Unknown",INDIRECT("'C'!$A$"&amp;MATCH($E138,CL,0)+1)))</f>
        <v>CN</v>
      </c>
      <c r="T138" s="181" t="str">
        <f ca="1">IF(B138="","",IF(ISERROR(MATCH($J138,[1]SorP!$B$1:$B$6226,0)),"",INDIRECT("'SorP'!$A$"&amp;MATCH($S138&amp;$J138,[1]SorP!C:C,0))))</f>
        <v>CN-FJ</v>
      </c>
      <c r="U138" s="201"/>
      <c r="V138" s="226">
        <f>IF(C138="",NA(),IF(OR(C138="Smelter not listed",C138="Smelter not yet identified"),MATCH($B138&amp;$D138,'[1]Smelter Look-up'!$J:$J,0),MATCH($B138&amp;$C138,'[1]Smelter Look-up'!$J:$J,0)))</f>
        <v>636</v>
      </c>
      <c r="X138" s="227">
        <f>IF(AND(C138="Smelter not listed",OR(LEN(D138)=0,LEN(E138)=0)),1,0)</f>
        <v>0</v>
      </c>
      <c r="AB138" s="228"/>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ref="S134:S165" ca="1" si="0">IF(B139="","",IF(ISERROR(MATCH($E139,CL,0)),"Unknown",INDIRECT("'C'!$A$"&amp;MATCH($E139,CL,0)+1)))</f>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ref="X134:X165" ca="1" si="1">IF(AND(C139="Smelter not listed",OR(LEN(D139)=0,LEN(E139)=0)),1,0)</f>
        <v>0</v>
      </c>
      <c r="AB139" s="228" t="str">
        <f t="shared" ref="AB134:AB165" si="2">B139&amp;C139</f>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
        <v>0</v>
      </c>
      <c r="AB140" s="228" t="str">
        <f t="shared" si="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
        <v>0</v>
      </c>
      <c r="AB141" s="228" t="str">
        <f t="shared" si="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
        <v>0</v>
      </c>
      <c r="AB142" s="228" t="str">
        <f t="shared" si="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
        <v>0</v>
      </c>
      <c r="AB143" s="228" t="str">
        <f t="shared" si="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
        <v>0</v>
      </c>
      <c r="AB144" s="228" t="str">
        <f t="shared" si="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
        <v>0</v>
      </c>
      <c r="AB145" s="228" t="str">
        <f t="shared" si="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
        <v>0</v>
      </c>
      <c r="AB146" s="228" t="str">
        <f t="shared" si="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
        <v>0</v>
      </c>
      <c r="AB147" s="228" t="str">
        <f t="shared" si="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
        <v>0</v>
      </c>
      <c r="AB148" s="228" t="str">
        <f t="shared" si="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
        <v>0</v>
      </c>
      <c r="AB149" s="228" t="str">
        <f t="shared" si="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
        <v>0</v>
      </c>
      <c r="AB150" s="228" t="str">
        <f t="shared" si="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
        <v>0</v>
      </c>
      <c r="AB151" s="228" t="str">
        <f t="shared" si="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
        <v>0</v>
      </c>
      <c r="AB152" s="228" t="str">
        <f t="shared" si="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
        <v>0</v>
      </c>
      <c r="AB153" s="228" t="str">
        <f t="shared" si="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
        <v>0</v>
      </c>
      <c r="AB154" s="228" t="str">
        <f t="shared" si="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
        <v>0</v>
      </c>
      <c r="AB155" s="228" t="str">
        <f t="shared" si="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
        <v>0</v>
      </c>
      <c r="AB156" s="228" t="str">
        <f t="shared" si="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
        <v>0</v>
      </c>
      <c r="AB157" s="228" t="str">
        <f t="shared" si="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
        <v>0</v>
      </c>
      <c r="AB158" s="228" t="str">
        <f t="shared" si="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
        <v>0</v>
      </c>
      <c r="AB159" s="228" t="str">
        <f t="shared" si="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
        <v>0</v>
      </c>
      <c r="AB160" s="228" t="str">
        <f t="shared" si="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
        <v>0</v>
      </c>
      <c r="AB161" s="228" t="str">
        <f t="shared" si="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
        <v>0</v>
      </c>
      <c r="AB162" s="228" t="str">
        <f t="shared" si="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
        <v>0</v>
      </c>
      <c r="AB163" s="228" t="str">
        <f t="shared" si="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
        <v>0</v>
      </c>
      <c r="AB164" s="228" t="str">
        <f t="shared" si="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
        <v>0</v>
      </c>
      <c r="AB165" s="228" t="str">
        <f t="shared" si="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4">IF(AND(C166="Smelter not listed",OR(LEN(D166)=0,LEN(E166)=0)),1,0)</f>
        <v>0</v>
      </c>
      <c r="AB166" s="228" t="str">
        <f t="shared" ref="AB166:AB196" si="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4"/>
        <v>0</v>
      </c>
      <c r="AB167" s="228" t="str">
        <f t="shared" si="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4"/>
        <v>0</v>
      </c>
      <c r="AB168" s="228" t="str">
        <f t="shared" si="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4"/>
        <v>0</v>
      </c>
      <c r="AB169" s="228" t="str">
        <f t="shared" si="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4"/>
        <v>0</v>
      </c>
      <c r="AB170" s="228" t="str">
        <f t="shared" si="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4"/>
        <v>0</v>
      </c>
      <c r="AB171" s="228" t="str">
        <f t="shared" si="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4"/>
        <v>0</v>
      </c>
      <c r="AB172" s="228" t="str">
        <f t="shared" si="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4"/>
        <v>0</v>
      </c>
      <c r="AB173" s="228" t="str">
        <f t="shared" si="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4"/>
        <v>0</v>
      </c>
      <c r="AB174" s="228" t="str">
        <f t="shared" si="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4"/>
        <v>0</v>
      </c>
      <c r="AB175" s="228" t="str">
        <f t="shared" si="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4"/>
        <v>0</v>
      </c>
      <c r="AB176" s="228" t="str">
        <f t="shared" si="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4"/>
        <v>0</v>
      </c>
      <c r="AB177" s="228" t="str">
        <f t="shared" si="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4"/>
        <v>0</v>
      </c>
      <c r="AB178" s="228" t="str">
        <f t="shared" si="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4"/>
        <v>0</v>
      </c>
      <c r="AB179" s="228" t="str">
        <f t="shared" si="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4"/>
        <v>0</v>
      </c>
      <c r="AB180" s="228" t="str">
        <f t="shared" si="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4"/>
        <v>0</v>
      </c>
      <c r="AB181" s="228" t="str">
        <f t="shared" si="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4"/>
        <v>0</v>
      </c>
      <c r="AB182" s="228" t="str">
        <f t="shared" si="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4"/>
        <v>0</v>
      </c>
      <c r="AB183" s="228" t="str">
        <f t="shared" si="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4"/>
        <v>0</v>
      </c>
      <c r="AB184" s="228" t="str">
        <f t="shared" si="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4"/>
        <v>0</v>
      </c>
      <c r="AB185" s="228" t="str">
        <f t="shared" si="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4"/>
        <v>0</v>
      </c>
      <c r="AB186" s="228" t="str">
        <f t="shared" si="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4"/>
        <v>0</v>
      </c>
      <c r="AB187" s="228" t="str">
        <f t="shared" si="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4"/>
        <v>0</v>
      </c>
      <c r="AB188" s="228" t="str">
        <f t="shared" si="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4"/>
        <v>0</v>
      </c>
      <c r="AB189" s="228" t="str">
        <f t="shared" si="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4"/>
        <v>0</v>
      </c>
      <c r="AB190" s="228" t="str">
        <f t="shared" si="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4"/>
        <v>0</v>
      </c>
      <c r="AB191" s="228" t="str">
        <f t="shared" si="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4"/>
        <v>0</v>
      </c>
      <c r="AB192" s="228" t="str">
        <f t="shared" si="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4"/>
        <v>0</v>
      </c>
      <c r="AB193" s="228" t="str">
        <f t="shared" si="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4"/>
        <v>0</v>
      </c>
      <c r="AB194" s="228" t="str">
        <f t="shared" si="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4"/>
        <v>0</v>
      </c>
      <c r="AB195" s="228" t="str">
        <f t="shared" si="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4"/>
        <v>0</v>
      </c>
      <c r="AB196" s="228" t="str">
        <f t="shared" si="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7">IF(AND(C197="Smelter not listed",OR(LEN(D197)=0,LEN(E197)=0)),1,0)</f>
        <v>0</v>
      </c>
      <c r="AB197" s="228" t="str">
        <f t="shared" ref="AB197" si="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10">IF(AND(C198="Smelter not listed",OR(LEN(D198)=0,LEN(E198)=0)),1,0)</f>
        <v>0</v>
      </c>
      <c r="AB198" s="228" t="str">
        <f t="shared" ref="AB198:AB229" si="1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0"/>
        <v>0</v>
      </c>
      <c r="AB199" s="228" t="str">
        <f t="shared" si="1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0"/>
        <v>0</v>
      </c>
      <c r="AB200" s="228" t="str">
        <f t="shared" si="1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0"/>
        <v>0</v>
      </c>
      <c r="AB201" s="228" t="str">
        <f t="shared" si="1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0"/>
        <v>0</v>
      </c>
      <c r="AB202" s="228" t="str">
        <f t="shared" si="1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0"/>
        <v>0</v>
      </c>
      <c r="AB203" s="228" t="str">
        <f t="shared" si="1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0"/>
        <v>0</v>
      </c>
      <c r="AB204" s="228" t="str">
        <f t="shared" si="1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0"/>
        <v>0</v>
      </c>
      <c r="AB205" s="228" t="str">
        <f t="shared" si="1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0"/>
        <v>0</v>
      </c>
      <c r="AB206" s="228" t="str">
        <f t="shared" si="1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0"/>
        <v>0</v>
      </c>
      <c r="AB207" s="228" t="str">
        <f t="shared" si="1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0"/>
        <v>0</v>
      </c>
      <c r="AB208" s="228" t="str">
        <f t="shared" si="1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0"/>
        <v>0</v>
      </c>
      <c r="AB209" s="228" t="str">
        <f t="shared" si="1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0"/>
        <v>0</v>
      </c>
      <c r="AB210" s="228" t="str">
        <f t="shared" si="1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0"/>
        <v>0</v>
      </c>
      <c r="AB211" s="228" t="str">
        <f t="shared" si="1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0"/>
        <v>0</v>
      </c>
      <c r="AB212" s="228" t="str">
        <f t="shared" si="1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0"/>
        <v>0</v>
      </c>
      <c r="AB213" s="228" t="str">
        <f t="shared" si="1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0"/>
        <v>0</v>
      </c>
      <c r="AB214" s="228" t="str">
        <f t="shared" si="1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0"/>
        <v>0</v>
      </c>
      <c r="AB215" s="228" t="str">
        <f t="shared" si="1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0"/>
        <v>0</v>
      </c>
      <c r="AB216" s="228" t="str">
        <f t="shared" si="1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0"/>
        <v>0</v>
      </c>
      <c r="AB217" s="228" t="str">
        <f t="shared" si="1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0"/>
        <v>0</v>
      </c>
      <c r="AB218" s="228" t="str">
        <f t="shared" si="1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0"/>
        <v>0</v>
      </c>
      <c r="AB219" s="228" t="str">
        <f t="shared" si="1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0"/>
        <v>0</v>
      </c>
      <c r="AB220" s="228" t="str">
        <f t="shared" si="1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0"/>
        <v>0</v>
      </c>
      <c r="AB221" s="228" t="str">
        <f t="shared" si="1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0"/>
        <v>0</v>
      </c>
      <c r="AB222" s="228" t="str">
        <f t="shared" si="1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0"/>
        <v>0</v>
      </c>
      <c r="AB223" s="228" t="str">
        <f t="shared" si="1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0"/>
        <v>0</v>
      </c>
      <c r="AB224" s="228" t="str">
        <f t="shared" si="1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0"/>
        <v>0</v>
      </c>
      <c r="AB225" s="228" t="str">
        <f t="shared" si="1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0"/>
        <v>0</v>
      </c>
      <c r="AB226" s="228" t="str">
        <f t="shared" si="1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0"/>
        <v>0</v>
      </c>
      <c r="AB227" s="228" t="str">
        <f t="shared" si="1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0"/>
        <v>0</v>
      </c>
      <c r="AB228" s="228" t="str">
        <f t="shared" si="1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0"/>
        <v>0</v>
      </c>
      <c r="AB229" s="228" t="str">
        <f t="shared" si="1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1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13">IF(AND(C230="Smelter not listed",OR(LEN(D230)=0,LEN(E230)=0)),1,0)</f>
        <v>0</v>
      </c>
      <c r="AB230" s="228" t="str">
        <f t="shared" ref="AB230:AB260" si="1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13"/>
        <v>0</v>
      </c>
      <c r="AB231" s="228" t="str">
        <f t="shared" si="1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13"/>
        <v>0</v>
      </c>
      <c r="AB232" s="228" t="str">
        <f t="shared" si="1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13"/>
        <v>0</v>
      </c>
      <c r="AB233" s="228" t="str">
        <f t="shared" si="1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13"/>
        <v>0</v>
      </c>
      <c r="AB234" s="228" t="str">
        <f t="shared" si="1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13"/>
        <v>0</v>
      </c>
      <c r="AB235" s="228" t="str">
        <f t="shared" si="1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13"/>
        <v>0</v>
      </c>
      <c r="AB236" s="228" t="str">
        <f t="shared" si="1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13"/>
        <v>0</v>
      </c>
      <c r="AB237" s="228" t="str">
        <f t="shared" si="1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13"/>
        <v>0</v>
      </c>
      <c r="AB238" s="228" t="str">
        <f t="shared" si="1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13"/>
        <v>0</v>
      </c>
      <c r="AB239" s="228" t="str">
        <f t="shared" si="1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13"/>
        <v>0</v>
      </c>
      <c r="AB240" s="228" t="str">
        <f t="shared" si="1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13"/>
        <v>0</v>
      </c>
      <c r="AB241" s="228" t="str">
        <f t="shared" si="1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13"/>
        <v>0</v>
      </c>
      <c r="AB242" s="228" t="str">
        <f t="shared" si="1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13"/>
        <v>0</v>
      </c>
      <c r="AB243" s="228" t="str">
        <f t="shared" si="1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13"/>
        <v>0</v>
      </c>
      <c r="AB244" s="228" t="str">
        <f t="shared" si="1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13"/>
        <v>0</v>
      </c>
      <c r="AB245" s="228" t="str">
        <f t="shared" si="1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13"/>
        <v>0</v>
      </c>
      <c r="AB246" s="228" t="str">
        <f t="shared" si="1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13"/>
        <v>0</v>
      </c>
      <c r="AB247" s="228" t="str">
        <f t="shared" si="1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13"/>
        <v>0</v>
      </c>
      <c r="AB248" s="228" t="str">
        <f t="shared" si="1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13"/>
        <v>0</v>
      </c>
      <c r="AB249" s="228" t="str">
        <f t="shared" si="1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1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13"/>
        <v>0</v>
      </c>
      <c r="AB250" s="228" t="str">
        <f t="shared" si="1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1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13"/>
        <v>0</v>
      </c>
      <c r="AB251" s="228" t="str">
        <f t="shared" si="1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1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13"/>
        <v>0</v>
      </c>
      <c r="AB252" s="228" t="str">
        <f t="shared" si="1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1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13"/>
        <v>0</v>
      </c>
      <c r="AB253" s="228" t="str">
        <f t="shared" si="1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1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13"/>
        <v>0</v>
      </c>
      <c r="AB254" s="228" t="str">
        <f t="shared" si="1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1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13"/>
        <v>0</v>
      </c>
      <c r="AB255" s="228" t="str">
        <f t="shared" si="1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1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13"/>
        <v>0</v>
      </c>
      <c r="AB256" s="228" t="str">
        <f t="shared" si="1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1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13"/>
        <v>0</v>
      </c>
      <c r="AB257" s="228" t="str">
        <f t="shared" si="1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1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13"/>
        <v>0</v>
      </c>
      <c r="AB258" s="228" t="str">
        <f t="shared" si="1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1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13"/>
        <v>0</v>
      </c>
      <c r="AB259" s="228" t="str">
        <f t="shared" si="1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1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13"/>
        <v>0</v>
      </c>
      <c r="AB260" s="228" t="str">
        <f t="shared" si="1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1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16">IF(AND(C261="Smelter not listed",OR(LEN(D261)=0,LEN(E261)=0)),1,0)</f>
        <v>0</v>
      </c>
      <c r="AB261" s="228" t="str">
        <f t="shared" ref="AB261" si="1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1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19">IF(AND(C262="Smelter not listed",OR(LEN(D262)=0,LEN(E262)=0)),1,0)</f>
        <v>0</v>
      </c>
      <c r="AB262" s="228" t="str">
        <f t="shared" ref="AB262:AB293" si="2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1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19"/>
        <v>0</v>
      </c>
      <c r="AB263" s="228" t="str">
        <f t="shared" si="2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1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19"/>
        <v>0</v>
      </c>
      <c r="AB264" s="228" t="str">
        <f t="shared" si="2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1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19"/>
        <v>0</v>
      </c>
      <c r="AB265" s="228" t="str">
        <f t="shared" si="2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1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19"/>
        <v>0</v>
      </c>
      <c r="AB266" s="228" t="str">
        <f t="shared" si="2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1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19"/>
        <v>0</v>
      </c>
      <c r="AB267" s="228" t="str">
        <f t="shared" si="2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1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19"/>
        <v>0</v>
      </c>
      <c r="AB268" s="228" t="str">
        <f t="shared" si="2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1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19"/>
        <v>0</v>
      </c>
      <c r="AB269" s="228" t="str">
        <f t="shared" si="2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1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19"/>
        <v>0</v>
      </c>
      <c r="AB270" s="228" t="str">
        <f t="shared" si="2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1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19"/>
        <v>0</v>
      </c>
      <c r="AB271" s="228" t="str">
        <f t="shared" si="2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1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19"/>
        <v>0</v>
      </c>
      <c r="AB272" s="228" t="str">
        <f t="shared" si="2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1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19"/>
        <v>0</v>
      </c>
      <c r="AB273" s="228" t="str">
        <f t="shared" si="2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1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19"/>
        <v>0</v>
      </c>
      <c r="AB274" s="228" t="str">
        <f t="shared" si="2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1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19"/>
        <v>0</v>
      </c>
      <c r="AB275" s="228" t="str">
        <f t="shared" si="2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1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19"/>
        <v>0</v>
      </c>
      <c r="AB276" s="228" t="str">
        <f t="shared" si="2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1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19"/>
        <v>0</v>
      </c>
      <c r="AB277" s="228" t="str">
        <f t="shared" si="2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1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19"/>
        <v>0</v>
      </c>
      <c r="AB278" s="228" t="str">
        <f t="shared" si="2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1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19"/>
        <v>0</v>
      </c>
      <c r="AB279" s="228" t="str">
        <f t="shared" si="2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1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19"/>
        <v>0</v>
      </c>
      <c r="AB280" s="228" t="str">
        <f t="shared" si="2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1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19"/>
        <v>0</v>
      </c>
      <c r="AB281" s="228" t="str">
        <f t="shared" si="2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1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19"/>
        <v>0</v>
      </c>
      <c r="AB282" s="228" t="str">
        <f t="shared" si="2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1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19"/>
        <v>0</v>
      </c>
      <c r="AB283" s="228" t="str">
        <f t="shared" si="2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1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19"/>
        <v>0</v>
      </c>
      <c r="AB284" s="228" t="str">
        <f t="shared" si="2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1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19"/>
        <v>0</v>
      </c>
      <c r="AB285" s="228" t="str">
        <f t="shared" si="2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1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19"/>
        <v>0</v>
      </c>
      <c r="AB286" s="228" t="str">
        <f t="shared" si="2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1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19"/>
        <v>0</v>
      </c>
      <c r="AB287" s="228" t="str">
        <f t="shared" si="2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1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19"/>
        <v>0</v>
      </c>
      <c r="AB288" s="228" t="str">
        <f t="shared" si="2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1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19"/>
        <v>0</v>
      </c>
      <c r="AB289" s="228" t="str">
        <f t="shared" si="2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1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19"/>
        <v>0</v>
      </c>
      <c r="AB290" s="228" t="str">
        <f t="shared" si="2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1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19"/>
        <v>0</v>
      </c>
      <c r="AB291" s="228" t="str">
        <f t="shared" si="2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1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19"/>
        <v>0</v>
      </c>
      <c r="AB292" s="228" t="str">
        <f t="shared" si="2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1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19"/>
        <v>0</v>
      </c>
      <c r="AB293" s="228" t="str">
        <f t="shared" si="2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2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22">IF(AND(C294="Smelter not listed",OR(LEN(D294)=0,LEN(E294)=0)),1,0)</f>
        <v>0</v>
      </c>
      <c r="AB294" s="228" t="str">
        <f t="shared" ref="AB294:AB324" si="2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2"/>
        <v>0</v>
      </c>
      <c r="AB295" s="228" t="str">
        <f t="shared" si="2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2"/>
        <v>0</v>
      </c>
      <c r="AB296" s="228" t="str">
        <f t="shared" si="2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2"/>
        <v>0</v>
      </c>
      <c r="AB297" s="228" t="str">
        <f t="shared" si="2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2"/>
        <v>0</v>
      </c>
      <c r="AB298" s="228" t="str">
        <f t="shared" si="2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2"/>
        <v>0</v>
      </c>
      <c r="AB299" s="228" t="str">
        <f t="shared" si="2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2"/>
        <v>0</v>
      </c>
      <c r="AB300" s="228" t="str">
        <f t="shared" si="2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2"/>
        <v>0</v>
      </c>
      <c r="AB301" s="228" t="str">
        <f t="shared" si="2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2"/>
        <v>0</v>
      </c>
      <c r="AB302" s="228" t="str">
        <f t="shared" si="2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2"/>
        <v>0</v>
      </c>
      <c r="AB303" s="228" t="str">
        <f t="shared" si="2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2"/>
        <v>0</v>
      </c>
      <c r="AB304" s="228" t="str">
        <f t="shared" si="2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2"/>
        <v>0</v>
      </c>
      <c r="AB305" s="228" t="str">
        <f t="shared" si="2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2"/>
        <v>0</v>
      </c>
      <c r="AB306" s="228" t="str">
        <f t="shared" si="2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2"/>
        <v>0</v>
      </c>
      <c r="AB307" s="228" t="str">
        <f t="shared" si="2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2"/>
        <v>0</v>
      </c>
      <c r="AB308" s="228" t="str">
        <f t="shared" si="2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2"/>
        <v>0</v>
      </c>
      <c r="AB309" s="228" t="str">
        <f t="shared" si="2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2"/>
        <v>0</v>
      </c>
      <c r="AB310" s="228" t="str">
        <f t="shared" si="2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2"/>
        <v>0</v>
      </c>
      <c r="AB311" s="228" t="str">
        <f t="shared" si="2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2"/>
        <v>0</v>
      </c>
      <c r="AB312" s="228" t="str">
        <f t="shared" si="2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2"/>
        <v>0</v>
      </c>
      <c r="AB313" s="228" t="str">
        <f t="shared" si="2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2"/>
        <v>0</v>
      </c>
      <c r="AB314" s="228" t="str">
        <f t="shared" si="2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2"/>
        <v>0</v>
      </c>
      <c r="AB315" s="228" t="str">
        <f t="shared" si="2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2"/>
        <v>0</v>
      </c>
      <c r="AB316" s="228" t="str">
        <f t="shared" si="2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2"/>
        <v>0</v>
      </c>
      <c r="AB317" s="228" t="str">
        <f t="shared" si="2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2"/>
        <v>0</v>
      </c>
      <c r="AB318" s="228" t="str">
        <f t="shared" si="2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2"/>
        <v>0</v>
      </c>
      <c r="AB319" s="228" t="str">
        <f t="shared" si="2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2"/>
        <v>0</v>
      </c>
      <c r="AB320" s="228" t="str">
        <f t="shared" si="2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22"/>
        <v>0</v>
      </c>
      <c r="AB321" s="228" t="str">
        <f t="shared" si="2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22"/>
        <v>0</v>
      </c>
      <c r="AB322" s="228" t="str">
        <f t="shared" si="2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2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22"/>
        <v>0</v>
      </c>
      <c r="AB323" s="228" t="str">
        <f t="shared" si="2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2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22"/>
        <v>0</v>
      </c>
      <c r="AB324" s="228" t="str">
        <f t="shared" si="2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2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25">IF(AND(C325="Smelter not listed",OR(LEN(D325)=0,LEN(E325)=0)),1,0)</f>
        <v>0</v>
      </c>
      <c r="AB325" s="228" t="str">
        <f t="shared" ref="AB325" si="2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2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28">IF(AND(C326="Smelter not listed",OR(LEN(D326)=0,LEN(E326)=0)),1,0)</f>
        <v>0</v>
      </c>
      <c r="AB326" s="228" t="str">
        <f t="shared" ref="AB326:AB357" si="2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2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28"/>
        <v>0</v>
      </c>
      <c r="AB327" s="228" t="str">
        <f t="shared" si="2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2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28"/>
        <v>0</v>
      </c>
      <c r="AB328" s="228" t="str">
        <f t="shared" si="2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2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28"/>
        <v>0</v>
      </c>
      <c r="AB329" s="228" t="str">
        <f t="shared" si="2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2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28"/>
        <v>0</v>
      </c>
      <c r="AB330" s="228" t="str">
        <f t="shared" si="2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2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28"/>
        <v>0</v>
      </c>
      <c r="AB331" s="228" t="str">
        <f t="shared" si="2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2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28"/>
        <v>0</v>
      </c>
      <c r="AB332" s="228" t="str">
        <f t="shared" si="2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2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28"/>
        <v>0</v>
      </c>
      <c r="AB333" s="228" t="str">
        <f t="shared" si="2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2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28"/>
        <v>0</v>
      </c>
      <c r="AB334" s="228" t="str">
        <f t="shared" si="2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2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28"/>
        <v>0</v>
      </c>
      <c r="AB335" s="228" t="str">
        <f t="shared" si="2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2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28"/>
        <v>0</v>
      </c>
      <c r="AB336" s="228" t="str">
        <f t="shared" si="2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2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28"/>
        <v>0</v>
      </c>
      <c r="AB337" s="228" t="str">
        <f t="shared" si="2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2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28"/>
        <v>0</v>
      </c>
      <c r="AB338" s="228" t="str">
        <f t="shared" si="2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2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28"/>
        <v>0</v>
      </c>
      <c r="AB339" s="228" t="str">
        <f t="shared" si="2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2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28"/>
        <v>0</v>
      </c>
      <c r="AB340" s="228" t="str">
        <f t="shared" si="2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2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28"/>
        <v>0</v>
      </c>
      <c r="AB341" s="228" t="str">
        <f t="shared" si="2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2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28"/>
        <v>0</v>
      </c>
      <c r="AB342" s="228" t="str">
        <f t="shared" si="2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2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28"/>
        <v>0</v>
      </c>
      <c r="AB343" s="228" t="str">
        <f t="shared" si="2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2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28"/>
        <v>0</v>
      </c>
      <c r="AB344" s="228" t="str">
        <f t="shared" si="2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2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28"/>
        <v>0</v>
      </c>
      <c r="AB345" s="228" t="str">
        <f t="shared" si="2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2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28"/>
        <v>0</v>
      </c>
      <c r="AB346" s="228" t="str">
        <f t="shared" si="2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2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28"/>
        <v>0</v>
      </c>
      <c r="AB347" s="228" t="str">
        <f t="shared" si="2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2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28"/>
        <v>0</v>
      </c>
      <c r="AB348" s="228" t="str">
        <f t="shared" si="2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2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28"/>
        <v>0</v>
      </c>
      <c r="AB349" s="228" t="str">
        <f t="shared" si="2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2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28"/>
        <v>0</v>
      </c>
      <c r="AB350" s="228" t="str">
        <f t="shared" si="2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2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28"/>
        <v>0</v>
      </c>
      <c r="AB351" s="228" t="str">
        <f t="shared" si="2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2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28"/>
        <v>0</v>
      </c>
      <c r="AB352" s="228" t="str">
        <f t="shared" si="2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2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28"/>
        <v>0</v>
      </c>
      <c r="AB353" s="228" t="str">
        <f t="shared" si="2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2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28"/>
        <v>0</v>
      </c>
      <c r="AB354" s="228" t="str">
        <f t="shared" si="2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2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28"/>
        <v>0</v>
      </c>
      <c r="AB355" s="228" t="str">
        <f t="shared" si="2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2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28"/>
        <v>0</v>
      </c>
      <c r="AB356" s="228" t="str">
        <f t="shared" si="2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2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28"/>
        <v>0</v>
      </c>
      <c r="AB357" s="228" t="str">
        <f t="shared" si="2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31">IF(AND(C358="Smelter not listed",OR(LEN(D358)=0,LEN(E358)=0)),1,0)</f>
        <v>0</v>
      </c>
      <c r="AB358" s="228" t="str">
        <f t="shared" ref="AB358:AB388" si="3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1"/>
        <v>0</v>
      </c>
      <c r="AB359" s="228" t="str">
        <f t="shared" si="3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1"/>
        <v>0</v>
      </c>
      <c r="AB360" s="228" t="str">
        <f t="shared" si="3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1"/>
        <v>0</v>
      </c>
      <c r="AB361" s="228" t="str">
        <f t="shared" si="3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1"/>
        <v>0</v>
      </c>
      <c r="AB362" s="228" t="str">
        <f t="shared" si="3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1"/>
        <v>0</v>
      </c>
      <c r="AB363" s="228" t="str">
        <f t="shared" si="3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1"/>
        <v>0</v>
      </c>
      <c r="AB364" s="228" t="str">
        <f t="shared" si="3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1"/>
        <v>0</v>
      </c>
      <c r="AB365" s="228" t="str">
        <f t="shared" si="3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1"/>
        <v>0</v>
      </c>
      <c r="AB366" s="228" t="str">
        <f t="shared" si="3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1"/>
        <v>0</v>
      </c>
      <c r="AB367" s="228" t="str">
        <f t="shared" si="3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1"/>
        <v>0</v>
      </c>
      <c r="AB368" s="228" t="str">
        <f t="shared" si="3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1"/>
        <v>0</v>
      </c>
      <c r="AB369" s="228" t="str">
        <f t="shared" si="3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1"/>
        <v>0</v>
      </c>
      <c r="AB370" s="228" t="str">
        <f t="shared" si="3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1"/>
        <v>0</v>
      </c>
      <c r="AB371" s="228" t="str">
        <f t="shared" si="3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1"/>
        <v>0</v>
      </c>
      <c r="AB372" s="228" t="str">
        <f t="shared" si="3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1"/>
        <v>0</v>
      </c>
      <c r="AB373" s="228" t="str">
        <f t="shared" si="3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1"/>
        <v>0</v>
      </c>
      <c r="AB374" s="228" t="str">
        <f t="shared" si="3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1"/>
        <v>0</v>
      </c>
      <c r="AB375" s="228" t="str">
        <f t="shared" si="3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1"/>
        <v>0</v>
      </c>
      <c r="AB376" s="228" t="str">
        <f t="shared" si="3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1"/>
        <v>0</v>
      </c>
      <c r="AB377" s="228" t="str">
        <f t="shared" si="3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1"/>
        <v>0</v>
      </c>
      <c r="AB378" s="228" t="str">
        <f t="shared" si="3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1"/>
        <v>0</v>
      </c>
      <c r="AB379" s="228" t="str">
        <f t="shared" si="3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1"/>
        <v>0</v>
      </c>
      <c r="AB380" s="228" t="str">
        <f t="shared" si="3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1"/>
        <v>0</v>
      </c>
      <c r="AB381" s="228" t="str">
        <f t="shared" si="3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1"/>
        <v>0</v>
      </c>
      <c r="AB382" s="228" t="str">
        <f t="shared" si="3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1"/>
        <v>0</v>
      </c>
      <c r="AB383" s="228" t="str">
        <f t="shared" si="3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1"/>
        <v>0</v>
      </c>
      <c r="AB384" s="228" t="str">
        <f t="shared" si="3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1"/>
        <v>0</v>
      </c>
      <c r="AB385" s="228" t="str">
        <f t="shared" si="3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1"/>
        <v>0</v>
      </c>
      <c r="AB386" s="228" t="str">
        <f t="shared" si="3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1"/>
        <v>0</v>
      </c>
      <c r="AB387" s="228" t="str">
        <f t="shared" si="3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1"/>
        <v>0</v>
      </c>
      <c r="AB388" s="228" t="str">
        <f t="shared" si="3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3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34">IF(AND(C389="Smelter not listed",OR(LEN(D389)=0,LEN(E389)=0)),1,0)</f>
        <v>0</v>
      </c>
      <c r="AB389" s="228" t="str">
        <f t="shared" ref="AB389" si="3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4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43">IF(AND(C453="Smelter not listed",OR(LEN(D453)=0,LEN(E453)=0)),1,0)</f>
        <v>0</v>
      </c>
      <c r="AB453" s="228" t="str">
        <f t="shared" ref="AB453" si="4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46">IF(AND(C454="Smelter not listed",OR(LEN(D454)=0,LEN(E454)=0)),1,0)</f>
        <v>0</v>
      </c>
      <c r="AB454" s="228" t="str">
        <f t="shared" ref="AB454:AB485" si="4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6"/>
        <v>0</v>
      </c>
      <c r="AB455" s="228" t="str">
        <f t="shared" si="4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6"/>
        <v>0</v>
      </c>
      <c r="AB456" s="228" t="str">
        <f t="shared" si="4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6"/>
        <v>0</v>
      </c>
      <c r="AB457" s="228" t="str">
        <f t="shared" si="4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6"/>
        <v>0</v>
      </c>
      <c r="AB458" s="228" t="str">
        <f t="shared" si="4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6"/>
        <v>0</v>
      </c>
      <c r="AB459" s="228" t="str">
        <f t="shared" si="4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6"/>
        <v>0</v>
      </c>
      <c r="AB460" s="228" t="str">
        <f t="shared" si="4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6"/>
        <v>0</v>
      </c>
      <c r="AB461" s="228" t="str">
        <f t="shared" si="4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6"/>
        <v>0</v>
      </c>
      <c r="AB462" s="228" t="str">
        <f t="shared" si="4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6"/>
        <v>0</v>
      </c>
      <c r="AB463" s="228" t="str">
        <f t="shared" si="4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6"/>
        <v>0</v>
      </c>
      <c r="AB464" s="228" t="str">
        <f t="shared" si="4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6"/>
        <v>0</v>
      </c>
      <c r="AB465" s="228" t="str">
        <f t="shared" si="4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6"/>
        <v>0</v>
      </c>
      <c r="AB466" s="228" t="str">
        <f t="shared" si="4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6"/>
        <v>0</v>
      </c>
      <c r="AB467" s="228" t="str">
        <f t="shared" si="4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6"/>
        <v>0</v>
      </c>
      <c r="AB468" s="228" t="str">
        <f t="shared" si="4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6"/>
        <v>0</v>
      </c>
      <c r="AB469" s="228" t="str">
        <f t="shared" si="4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6"/>
        <v>0</v>
      </c>
      <c r="AB470" s="228" t="str">
        <f t="shared" si="4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6"/>
        <v>0</v>
      </c>
      <c r="AB471" s="228" t="str">
        <f t="shared" si="4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6"/>
        <v>0</v>
      </c>
      <c r="AB472" s="228" t="str">
        <f t="shared" si="4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6"/>
        <v>0</v>
      </c>
      <c r="AB473" s="228" t="str">
        <f t="shared" si="4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6"/>
        <v>0</v>
      </c>
      <c r="AB474" s="228" t="str">
        <f t="shared" si="4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6"/>
        <v>0</v>
      </c>
      <c r="AB475" s="228" t="str">
        <f t="shared" si="4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6"/>
        <v>0</v>
      </c>
      <c r="AB476" s="228" t="str">
        <f t="shared" si="4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6"/>
        <v>0</v>
      </c>
      <c r="AB477" s="228" t="str">
        <f t="shared" si="4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6"/>
        <v>0</v>
      </c>
      <c r="AB478" s="228" t="str">
        <f t="shared" si="4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6"/>
        <v>0</v>
      </c>
      <c r="AB479" s="228" t="str">
        <f t="shared" si="4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6"/>
        <v>0</v>
      </c>
      <c r="AB480" s="228" t="str">
        <f t="shared" si="4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6"/>
        <v>0</v>
      </c>
      <c r="AB481" s="228" t="str">
        <f t="shared" si="4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6"/>
        <v>0</v>
      </c>
      <c r="AB482" s="228" t="str">
        <f t="shared" si="4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6"/>
        <v>0</v>
      </c>
      <c r="AB483" s="228" t="str">
        <f t="shared" si="4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6"/>
        <v>0</v>
      </c>
      <c r="AB484" s="228" t="str">
        <f t="shared" si="4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6"/>
        <v>0</v>
      </c>
      <c r="AB485" s="228" t="str">
        <f t="shared" si="4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49">IF(AND(C486="Smelter not listed",OR(LEN(D486)=0,LEN(E486)=0)),1,0)</f>
        <v>0</v>
      </c>
      <c r="AB486" s="228" t="str">
        <f t="shared" ref="AB486:AB516" si="5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49"/>
        <v>0</v>
      </c>
      <c r="AB487" s="228" t="str">
        <f t="shared" si="5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49"/>
        <v>0</v>
      </c>
      <c r="AB488" s="228" t="str">
        <f t="shared" si="5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49"/>
        <v>0</v>
      </c>
      <c r="AB489" s="228" t="str">
        <f t="shared" si="5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49"/>
        <v>0</v>
      </c>
      <c r="AB490" s="228" t="str">
        <f t="shared" si="5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49"/>
        <v>0</v>
      </c>
      <c r="AB491" s="228" t="str">
        <f t="shared" si="5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49"/>
        <v>0</v>
      </c>
      <c r="AB492" s="228" t="str">
        <f t="shared" si="5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49"/>
        <v>0</v>
      </c>
      <c r="AB493" s="228" t="str">
        <f t="shared" si="5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49"/>
        <v>0</v>
      </c>
      <c r="AB494" s="228" t="str">
        <f t="shared" si="5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49"/>
        <v>0</v>
      </c>
      <c r="AB495" s="228" t="str">
        <f t="shared" si="5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49"/>
        <v>0</v>
      </c>
      <c r="AB496" s="228" t="str">
        <f t="shared" si="5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49"/>
        <v>0</v>
      </c>
      <c r="AB497" s="228" t="str">
        <f t="shared" si="5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49"/>
        <v>0</v>
      </c>
      <c r="AB498" s="228" t="str">
        <f t="shared" si="5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49"/>
        <v>0</v>
      </c>
      <c r="AB499" s="228" t="str">
        <f t="shared" si="5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49"/>
        <v>0</v>
      </c>
      <c r="AB500" s="228" t="str">
        <f t="shared" si="5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9"/>
        <v>0</v>
      </c>
      <c r="AB501" s="228" t="str">
        <f t="shared" si="5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9"/>
        <v>0</v>
      </c>
      <c r="AB502" s="228" t="str">
        <f t="shared" si="5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9"/>
        <v>0</v>
      </c>
      <c r="AB503" s="228" t="str">
        <f t="shared" si="5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9"/>
        <v>0</v>
      </c>
      <c r="AB504" s="228" t="str">
        <f t="shared" si="5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9"/>
        <v>0</v>
      </c>
      <c r="AB505" s="228" t="str">
        <f t="shared" si="5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9"/>
        <v>0</v>
      </c>
      <c r="AB506" s="228" t="str">
        <f t="shared" si="5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9"/>
        <v>0</v>
      </c>
      <c r="AB507" s="228" t="str">
        <f t="shared" si="5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9"/>
        <v>0</v>
      </c>
      <c r="AB508" s="228" t="str">
        <f t="shared" si="5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9"/>
        <v>0</v>
      </c>
      <c r="AB509" s="228" t="str">
        <f t="shared" si="5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9"/>
        <v>0</v>
      </c>
      <c r="AB510" s="228" t="str">
        <f t="shared" si="5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9"/>
        <v>0</v>
      </c>
      <c r="AB511" s="228" t="str">
        <f t="shared" si="5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9"/>
        <v>0</v>
      </c>
      <c r="AB512" s="228" t="str">
        <f t="shared" si="5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9"/>
        <v>0</v>
      </c>
      <c r="AB513" s="228" t="str">
        <f t="shared" si="5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9"/>
        <v>0</v>
      </c>
      <c r="AB514" s="228" t="str">
        <f t="shared" si="5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49"/>
        <v>0</v>
      </c>
      <c r="AB515" s="228" t="str">
        <f t="shared" si="5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49"/>
        <v>0</v>
      </c>
      <c r="AB516" s="228" t="str">
        <f t="shared" si="5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5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52">IF(AND(C517="Smelter not listed",OR(LEN(D517)=0,LEN(E517)=0)),1,0)</f>
        <v>0</v>
      </c>
      <c r="AB517" s="228" t="str">
        <f t="shared" ref="AB517" si="5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5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55">IF(AND(C518="Smelter not listed",OR(LEN(D518)=0,LEN(E518)=0)),1,0)</f>
        <v>0</v>
      </c>
      <c r="AB518" s="228" t="str">
        <f t="shared" ref="AB518:AB549" si="5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5"/>
        <v>0</v>
      </c>
      <c r="AB519" s="228" t="str">
        <f t="shared" si="5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5"/>
        <v>0</v>
      </c>
      <c r="AB520" s="228" t="str">
        <f t="shared" si="5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5"/>
        <v>0</v>
      </c>
      <c r="AB521" s="228" t="str">
        <f t="shared" si="5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5"/>
        <v>0</v>
      </c>
      <c r="AB522" s="228" t="str">
        <f t="shared" si="5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5"/>
        <v>0</v>
      </c>
      <c r="AB523" s="228" t="str">
        <f t="shared" si="5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5"/>
        <v>0</v>
      </c>
      <c r="AB524" s="228" t="str">
        <f t="shared" si="5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5"/>
        <v>0</v>
      </c>
      <c r="AB525" s="228" t="str">
        <f t="shared" si="5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5"/>
        <v>0</v>
      </c>
      <c r="AB526" s="228" t="str">
        <f t="shared" si="5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5"/>
        <v>0</v>
      </c>
      <c r="AB527" s="228" t="str">
        <f t="shared" si="5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5"/>
        <v>0</v>
      </c>
      <c r="AB528" s="228" t="str">
        <f t="shared" si="5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5"/>
        <v>0</v>
      </c>
      <c r="AB529" s="228" t="str">
        <f t="shared" si="5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5"/>
        <v>0</v>
      </c>
      <c r="AB530" s="228" t="str">
        <f t="shared" si="5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5"/>
        <v>0</v>
      </c>
      <c r="AB531" s="228" t="str">
        <f t="shared" si="5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5"/>
        <v>0</v>
      </c>
      <c r="AB532" s="228" t="str">
        <f t="shared" si="5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5"/>
        <v>0</v>
      </c>
      <c r="AB533" s="228" t="str">
        <f t="shared" si="5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5"/>
        <v>0</v>
      </c>
      <c r="AB534" s="228" t="str">
        <f t="shared" si="5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5"/>
        <v>0</v>
      </c>
      <c r="AB535" s="228" t="str">
        <f t="shared" si="5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5"/>
        <v>0</v>
      </c>
      <c r="AB536" s="228" t="str">
        <f t="shared" si="5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55"/>
        <v>0</v>
      </c>
      <c r="AB537" s="228" t="str">
        <f t="shared" si="5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55"/>
        <v>0</v>
      </c>
      <c r="AB538" s="228" t="str">
        <f t="shared" si="5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55"/>
        <v>0</v>
      </c>
      <c r="AB539" s="228" t="str">
        <f t="shared" si="5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55"/>
        <v>0</v>
      </c>
      <c r="AB540" s="228" t="str">
        <f t="shared" si="5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55"/>
        <v>0</v>
      </c>
      <c r="AB541" s="228" t="str">
        <f t="shared" si="5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55"/>
        <v>0</v>
      </c>
      <c r="AB542" s="228" t="str">
        <f t="shared" si="5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55"/>
        <v>0</v>
      </c>
      <c r="AB543" s="228" t="str">
        <f t="shared" si="5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5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55"/>
        <v>0</v>
      </c>
      <c r="AB544" s="228" t="str">
        <f t="shared" si="5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5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55"/>
        <v>0</v>
      </c>
      <c r="AB545" s="228" t="str">
        <f t="shared" si="5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55"/>
        <v>0</v>
      </c>
      <c r="AB546" s="228" t="str">
        <f t="shared" si="5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5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55"/>
        <v>0</v>
      </c>
      <c r="AB547" s="228" t="str">
        <f t="shared" si="5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5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55"/>
        <v>0</v>
      </c>
      <c r="AB548" s="228" t="str">
        <f t="shared" si="5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5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55"/>
        <v>0</v>
      </c>
      <c r="AB549" s="228" t="str">
        <f t="shared" si="5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58">IF(AND(C550="Smelter not listed",OR(LEN(D550)=0,LEN(E550)=0)),1,0)</f>
        <v>0</v>
      </c>
      <c r="AB550" s="228" t="str">
        <f t="shared" ref="AB550:AB580" si="5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8"/>
        <v>0</v>
      </c>
      <c r="AB551" s="228" t="str">
        <f t="shared" si="5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8"/>
        <v>0</v>
      </c>
      <c r="AB552" s="228" t="str">
        <f t="shared" si="5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8"/>
        <v>0</v>
      </c>
      <c r="AB553" s="228" t="str">
        <f t="shared" si="5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8"/>
        <v>0</v>
      </c>
      <c r="AB554" s="228" t="str">
        <f t="shared" si="5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8"/>
        <v>0</v>
      </c>
      <c r="AB555" s="228" t="str">
        <f t="shared" si="5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8"/>
        <v>0</v>
      </c>
      <c r="AB556" s="228" t="str">
        <f t="shared" si="5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8"/>
        <v>0</v>
      </c>
      <c r="AB557" s="228" t="str">
        <f t="shared" si="5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8"/>
        <v>0</v>
      </c>
      <c r="AB558" s="228" t="str">
        <f t="shared" si="5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8"/>
        <v>0</v>
      </c>
      <c r="AB559" s="228" t="str">
        <f t="shared" si="5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8"/>
        <v>0</v>
      </c>
      <c r="AB560" s="228" t="str">
        <f t="shared" si="5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8"/>
        <v>0</v>
      </c>
      <c r="AB561" s="228" t="str">
        <f t="shared" si="5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8"/>
        <v>0</v>
      </c>
      <c r="AB562" s="228" t="str">
        <f t="shared" si="5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8"/>
        <v>0</v>
      </c>
      <c r="AB563" s="228" t="str">
        <f t="shared" si="5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8"/>
        <v>0</v>
      </c>
      <c r="AB564" s="228" t="str">
        <f t="shared" si="5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8"/>
        <v>0</v>
      </c>
      <c r="AB565" s="228" t="str">
        <f t="shared" si="5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8"/>
        <v>0</v>
      </c>
      <c r="AB566" s="228" t="str">
        <f t="shared" si="5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8"/>
        <v>0</v>
      </c>
      <c r="AB567" s="228" t="str">
        <f t="shared" si="5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8"/>
        <v>0</v>
      </c>
      <c r="AB568" s="228" t="str">
        <f t="shared" si="5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8"/>
        <v>0</v>
      </c>
      <c r="AB569" s="228" t="str">
        <f t="shared" si="5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8"/>
        <v>0</v>
      </c>
      <c r="AB570" s="228" t="str">
        <f t="shared" si="5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8"/>
        <v>0</v>
      </c>
      <c r="AB571" s="228" t="str">
        <f t="shared" si="5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8"/>
        <v>0</v>
      </c>
      <c r="AB572" s="228" t="str">
        <f t="shared" si="5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8"/>
        <v>0</v>
      </c>
      <c r="AB573" s="228" t="str">
        <f t="shared" si="5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8"/>
        <v>0</v>
      </c>
      <c r="AB574" s="228" t="str">
        <f t="shared" si="5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8"/>
        <v>0</v>
      </c>
      <c r="AB575" s="228" t="str">
        <f t="shared" si="5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8"/>
        <v>0</v>
      </c>
      <c r="AB576" s="228" t="str">
        <f t="shared" si="5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8"/>
        <v>0</v>
      </c>
      <c r="AB577" s="228" t="str">
        <f t="shared" si="5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8"/>
        <v>0</v>
      </c>
      <c r="AB578" s="228" t="str">
        <f t="shared" si="5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8"/>
        <v>0</v>
      </c>
      <c r="AB579" s="228" t="str">
        <f t="shared" si="5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8"/>
        <v>0</v>
      </c>
      <c r="AB580" s="228" t="str">
        <f t="shared" si="5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6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61">IF(AND(C581="Smelter not listed",OR(LEN(D581)=0,LEN(E581)=0)),1,0)</f>
        <v>0</v>
      </c>
      <c r="AB581" s="228" t="str">
        <f t="shared" ref="AB581" si="6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6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64">IF(AND(C586="Smelter not listed",OR(LEN(D586)=0,LEN(E586)=0)),1,0)</f>
        <v>0</v>
      </c>
      <c r="AB586" s="228" t="str">
        <f t="shared" ref="AB586" si="6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6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67">IF(AND(C587="Smelter not listed",OR(LEN(D587)=0,LEN(E587)=0)),1,0)</f>
        <v>0</v>
      </c>
      <c r="AB587" s="228" t="str">
        <f t="shared" ref="AB587:AB634" si="6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67"/>
        <v>0</v>
      </c>
      <c r="AB588" s="228" t="str">
        <f t="shared" si="6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67"/>
        <v>0</v>
      </c>
      <c r="AB589" s="228" t="str">
        <f t="shared" si="6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67"/>
        <v>0</v>
      </c>
      <c r="AB590" s="228" t="str">
        <f t="shared" si="6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67"/>
        <v>0</v>
      </c>
      <c r="AB591" s="228" t="str">
        <f t="shared" si="6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67"/>
        <v>0</v>
      </c>
      <c r="AB592" s="228" t="str">
        <f t="shared" si="6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67"/>
        <v>0</v>
      </c>
      <c r="AB593" s="228" t="str">
        <f t="shared" si="6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67"/>
        <v>0</v>
      </c>
      <c r="AB594" s="228" t="str">
        <f t="shared" si="6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67"/>
        <v>0</v>
      </c>
      <c r="AB595" s="228" t="str">
        <f t="shared" si="6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67"/>
        <v>0</v>
      </c>
      <c r="AB596" s="228" t="str">
        <f t="shared" si="6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67"/>
        <v>0</v>
      </c>
      <c r="AB597" s="228" t="str">
        <f t="shared" si="6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67"/>
        <v>0</v>
      </c>
      <c r="AB598" s="228" t="str">
        <f t="shared" si="6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67"/>
        <v>0</v>
      </c>
      <c r="AB599" s="228" t="str">
        <f t="shared" si="6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67"/>
        <v>0</v>
      </c>
      <c r="AB600" s="228" t="str">
        <f t="shared" si="6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67"/>
        <v>0</v>
      </c>
      <c r="AB601" s="228" t="str">
        <f t="shared" si="6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67"/>
        <v>0</v>
      </c>
      <c r="AB602" s="228" t="str">
        <f t="shared" si="6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67"/>
        <v>0</v>
      </c>
      <c r="AB603" s="228" t="str">
        <f t="shared" si="6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67"/>
        <v>0</v>
      </c>
      <c r="AB604" s="228" t="str">
        <f t="shared" si="6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67"/>
        <v>0</v>
      </c>
      <c r="AB605" s="228" t="str">
        <f t="shared" si="6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67"/>
        <v>0</v>
      </c>
      <c r="AB606" s="228" t="str">
        <f t="shared" si="6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67"/>
        <v>0</v>
      </c>
      <c r="AB607" s="228" t="str">
        <f t="shared" si="6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67"/>
        <v>0</v>
      </c>
      <c r="AB608" s="228" t="str">
        <f t="shared" si="6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67"/>
        <v>0</v>
      </c>
      <c r="AB609" s="228" t="str">
        <f t="shared" si="6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67"/>
        <v>0</v>
      </c>
      <c r="AB610" s="228" t="str">
        <f t="shared" si="6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67"/>
        <v>0</v>
      </c>
      <c r="AB611" s="228" t="str">
        <f t="shared" si="6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67"/>
        <v>0</v>
      </c>
      <c r="AB612" s="228" t="str">
        <f t="shared" si="6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67"/>
        <v>0</v>
      </c>
      <c r="AB613" s="228" t="str">
        <f t="shared" si="6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67"/>
        <v>0</v>
      </c>
      <c r="AB614" s="228" t="str">
        <f t="shared" si="6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67"/>
        <v>0</v>
      </c>
      <c r="AB615" s="228" t="str">
        <f t="shared" si="6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67"/>
        <v>0</v>
      </c>
      <c r="AB616" s="228" t="str">
        <f t="shared" si="6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67"/>
        <v>0</v>
      </c>
      <c r="AB617" s="228" t="str">
        <f t="shared" si="6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67"/>
        <v>0</v>
      </c>
      <c r="AB618" s="228" t="str">
        <f t="shared" si="6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67"/>
        <v>0</v>
      </c>
      <c r="AB619" s="228" t="str">
        <f t="shared" si="6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67"/>
        <v>0</v>
      </c>
      <c r="AB620" s="228" t="str">
        <f t="shared" si="6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67"/>
        <v>0</v>
      </c>
      <c r="AB621" s="228" t="str">
        <f t="shared" si="6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67"/>
        <v>0</v>
      </c>
      <c r="AB622" s="228" t="str">
        <f t="shared" si="6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67"/>
        <v>0</v>
      </c>
      <c r="AB623" s="228" t="str">
        <f t="shared" si="6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6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67"/>
        <v>0</v>
      </c>
      <c r="AB624" s="228" t="str">
        <f t="shared" si="6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6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67"/>
        <v>0</v>
      </c>
      <c r="AB625" s="228" t="str">
        <f t="shared" si="6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6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67"/>
        <v>0</v>
      </c>
      <c r="AB626" s="228" t="str">
        <f t="shared" si="6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6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67"/>
        <v>0</v>
      </c>
      <c r="AB627" s="228" t="str">
        <f t="shared" si="6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67"/>
        <v>0</v>
      </c>
      <c r="AB628" s="228" t="str">
        <f t="shared" si="6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67"/>
        <v>0</v>
      </c>
      <c r="AB629" s="228" t="str">
        <f t="shared" si="6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6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67"/>
        <v>0</v>
      </c>
      <c r="AB630" s="228" t="str">
        <f t="shared" si="6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67"/>
        <v>0</v>
      </c>
      <c r="AB631" s="228" t="str">
        <f t="shared" si="6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67"/>
        <v>0</v>
      </c>
      <c r="AB632" s="228" t="str">
        <f t="shared" si="6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6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67"/>
        <v>0</v>
      </c>
      <c r="AB633" s="228" t="str">
        <f t="shared" si="6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6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67"/>
        <v>0</v>
      </c>
      <c r="AB634" s="228" t="str">
        <f t="shared" si="6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6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70">IF(AND(C635="Smelter not listed",OR(LEN(D635)=0,LEN(E635)=0)),1,0)</f>
        <v>0</v>
      </c>
      <c r="AB635" s="228" t="str">
        <f t="shared" ref="AB635" si="7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7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73">IF(AND(C636="Smelter not listed",OR(LEN(D636)=0,LEN(E636)=0)),1,0)</f>
        <v>0</v>
      </c>
      <c r="AB636" s="228" t="str">
        <f t="shared" ref="AB636:AB667" si="7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3"/>
        <v>0</v>
      </c>
      <c r="AB637" s="228" t="str">
        <f t="shared" si="7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3"/>
        <v>0</v>
      </c>
      <c r="AB638" s="228" t="str">
        <f t="shared" si="7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3"/>
        <v>0</v>
      </c>
      <c r="AB639" s="228" t="str">
        <f t="shared" si="7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3"/>
        <v>0</v>
      </c>
      <c r="AB640" s="228" t="str">
        <f t="shared" si="7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3"/>
        <v>0</v>
      </c>
      <c r="AB641" s="228" t="str">
        <f t="shared" si="7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3"/>
        <v>0</v>
      </c>
      <c r="AB642" s="228" t="str">
        <f t="shared" si="7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3"/>
        <v>0</v>
      </c>
      <c r="AB643" s="228" t="str">
        <f t="shared" si="7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3"/>
        <v>0</v>
      </c>
      <c r="AB644" s="228" t="str">
        <f t="shared" si="7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3"/>
        <v>0</v>
      </c>
      <c r="AB645" s="228" t="str">
        <f t="shared" si="7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3"/>
        <v>0</v>
      </c>
      <c r="AB646" s="228" t="str">
        <f t="shared" si="7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3"/>
        <v>0</v>
      </c>
      <c r="AB647" s="228" t="str">
        <f t="shared" si="7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3"/>
        <v>0</v>
      </c>
      <c r="AB648" s="228" t="str">
        <f t="shared" si="7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3"/>
        <v>0</v>
      </c>
      <c r="AB649" s="228" t="str">
        <f t="shared" si="7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3"/>
        <v>0</v>
      </c>
      <c r="AB650" s="228" t="str">
        <f t="shared" si="7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3"/>
        <v>0</v>
      </c>
      <c r="AB651" s="228" t="str">
        <f t="shared" si="7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3"/>
        <v>0</v>
      </c>
      <c r="AB652" s="228" t="str">
        <f t="shared" si="7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3"/>
        <v>0</v>
      </c>
      <c r="AB653" s="228" t="str">
        <f t="shared" si="7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73"/>
        <v>0</v>
      </c>
      <c r="AB654" s="228" t="str">
        <f t="shared" si="7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73"/>
        <v>0</v>
      </c>
      <c r="AB655" s="228" t="str">
        <f t="shared" si="7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3"/>
        <v>0</v>
      </c>
      <c r="AB656" s="228" t="str">
        <f t="shared" si="7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73"/>
        <v>0</v>
      </c>
      <c r="AB657" s="228" t="str">
        <f t="shared" si="7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3"/>
        <v>0</v>
      </c>
      <c r="AB658" s="228" t="str">
        <f t="shared" si="7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3"/>
        <v>0</v>
      </c>
      <c r="AB659" s="228" t="str">
        <f t="shared" si="7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73"/>
        <v>0</v>
      </c>
      <c r="AB660" s="228" t="str">
        <f t="shared" si="7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73"/>
        <v>0</v>
      </c>
      <c r="AB661" s="228" t="str">
        <f t="shared" si="7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73"/>
        <v>0</v>
      </c>
      <c r="AB662" s="228" t="str">
        <f t="shared" si="7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73"/>
        <v>0</v>
      </c>
      <c r="AB663" s="228" t="str">
        <f t="shared" si="7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73"/>
        <v>0</v>
      </c>
      <c r="AB664" s="228" t="str">
        <f t="shared" si="7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73"/>
        <v>0</v>
      </c>
      <c r="AB665" s="228" t="str">
        <f t="shared" si="7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7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73"/>
        <v>0</v>
      </c>
      <c r="AB666" s="228" t="str">
        <f t="shared" si="7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73"/>
        <v>0</v>
      </c>
      <c r="AB667" s="228" t="str">
        <f t="shared" si="7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7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76">IF(AND(C668="Smelter not listed",OR(LEN(D668)=0,LEN(E668)=0)),1,0)</f>
        <v>0</v>
      </c>
      <c r="AB668" s="228" t="str">
        <f t="shared" ref="AB668:AB698" si="7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7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76"/>
        <v>0</v>
      </c>
      <c r="AB669" s="228" t="str">
        <f t="shared" si="7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7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76"/>
        <v>0</v>
      </c>
      <c r="AB670" s="228" t="str">
        <f t="shared" si="7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7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76"/>
        <v>0</v>
      </c>
      <c r="AB671" s="228" t="str">
        <f t="shared" si="7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7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76"/>
        <v>0</v>
      </c>
      <c r="AB672" s="228" t="str">
        <f t="shared" si="7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7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76"/>
        <v>0</v>
      </c>
      <c r="AB673" s="228" t="str">
        <f t="shared" si="7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7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76"/>
        <v>0</v>
      </c>
      <c r="AB674" s="228" t="str">
        <f t="shared" si="7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7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76"/>
        <v>0</v>
      </c>
      <c r="AB675" s="228" t="str">
        <f t="shared" si="7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7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76"/>
        <v>0</v>
      </c>
      <c r="AB676" s="228" t="str">
        <f t="shared" si="7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7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76"/>
        <v>0</v>
      </c>
      <c r="AB677" s="228" t="str">
        <f t="shared" si="7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7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76"/>
        <v>0</v>
      </c>
      <c r="AB678" s="228" t="str">
        <f t="shared" si="7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7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76"/>
        <v>0</v>
      </c>
      <c r="AB679" s="228" t="str">
        <f t="shared" si="7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7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76"/>
        <v>0</v>
      </c>
      <c r="AB680" s="228" t="str">
        <f t="shared" si="7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7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76"/>
        <v>0</v>
      </c>
      <c r="AB681" s="228" t="str">
        <f t="shared" si="7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7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76"/>
        <v>0</v>
      </c>
      <c r="AB682" s="228" t="str">
        <f t="shared" si="7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7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76"/>
        <v>0</v>
      </c>
      <c r="AB683" s="228" t="str">
        <f t="shared" si="7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7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76"/>
        <v>0</v>
      </c>
      <c r="AB684" s="228" t="str">
        <f t="shared" si="7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7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76"/>
        <v>0</v>
      </c>
      <c r="AB685" s="228" t="str">
        <f t="shared" si="7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7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76"/>
        <v>0</v>
      </c>
      <c r="AB686" s="228" t="str">
        <f t="shared" si="7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7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76"/>
        <v>0</v>
      </c>
      <c r="AB687" s="228" t="str">
        <f t="shared" si="7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7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76"/>
        <v>0</v>
      </c>
      <c r="AB688" s="228" t="str">
        <f t="shared" si="7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7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76"/>
        <v>0</v>
      </c>
      <c r="AB689" s="228" t="str">
        <f t="shared" si="7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7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76"/>
        <v>0</v>
      </c>
      <c r="AB690" s="228" t="str">
        <f t="shared" si="7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7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76"/>
        <v>0</v>
      </c>
      <c r="AB691" s="228" t="str">
        <f t="shared" si="7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7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76"/>
        <v>0</v>
      </c>
      <c r="AB692" s="228" t="str">
        <f t="shared" si="7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7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76"/>
        <v>0</v>
      </c>
      <c r="AB693" s="228" t="str">
        <f t="shared" si="7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7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76"/>
        <v>0</v>
      </c>
      <c r="AB694" s="228" t="str">
        <f t="shared" si="7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7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76"/>
        <v>0</v>
      </c>
      <c r="AB695" s="228" t="str">
        <f t="shared" si="7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7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76"/>
        <v>0</v>
      </c>
      <c r="AB696" s="228" t="str">
        <f t="shared" si="7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7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76"/>
        <v>0</v>
      </c>
      <c r="AB697" s="228" t="str">
        <f t="shared" si="7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7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76"/>
        <v>0</v>
      </c>
      <c r="AB698" s="228" t="str">
        <f t="shared" si="7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7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79">IF(AND(C699="Smelter not listed",OR(LEN(D699)=0,LEN(E699)=0)),1,0)</f>
        <v>0</v>
      </c>
      <c r="AB699" s="228" t="str">
        <f t="shared" ref="AB699" si="8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8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82">IF(AND(C700="Smelter not listed",OR(LEN(D700)=0,LEN(E700)=0)),1,0)</f>
        <v>0</v>
      </c>
      <c r="AB700" s="228" t="str">
        <f t="shared" ref="AB700:AB731" si="8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2"/>
        <v>0</v>
      </c>
      <c r="AB701" s="228" t="str">
        <f t="shared" si="8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2"/>
        <v>0</v>
      </c>
      <c r="AB702" s="228" t="str">
        <f t="shared" si="8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2"/>
        <v>0</v>
      </c>
      <c r="AB703" s="228" t="str">
        <f t="shared" si="8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2"/>
        <v>0</v>
      </c>
      <c r="AB704" s="228" t="str">
        <f t="shared" si="8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2"/>
        <v>0</v>
      </c>
      <c r="AB705" s="228" t="str">
        <f t="shared" si="8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2"/>
        <v>0</v>
      </c>
      <c r="AB706" s="228" t="str">
        <f t="shared" si="8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2"/>
        <v>0</v>
      </c>
      <c r="AB707" s="228" t="str">
        <f t="shared" si="8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2"/>
        <v>0</v>
      </c>
      <c r="AB708" s="228" t="str">
        <f t="shared" si="8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2"/>
        <v>0</v>
      </c>
      <c r="AB709" s="228" t="str">
        <f t="shared" si="8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2"/>
        <v>0</v>
      </c>
      <c r="AB710" s="228" t="str">
        <f t="shared" si="8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2"/>
        <v>0</v>
      </c>
      <c r="AB711" s="228" t="str">
        <f t="shared" si="8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2"/>
        <v>0</v>
      </c>
      <c r="AB712" s="228" t="str">
        <f t="shared" si="8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2"/>
        <v>0</v>
      </c>
      <c r="AB713" s="228" t="str">
        <f t="shared" si="8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2"/>
        <v>0</v>
      </c>
      <c r="AB714" s="228" t="str">
        <f t="shared" si="8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2"/>
        <v>0</v>
      </c>
      <c r="AB715" s="228" t="str">
        <f t="shared" si="8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2"/>
        <v>0</v>
      </c>
      <c r="AB716" s="228" t="str">
        <f t="shared" si="8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2"/>
        <v>0</v>
      </c>
      <c r="AB717" s="228" t="str">
        <f t="shared" si="8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2"/>
        <v>0</v>
      </c>
      <c r="AB718" s="228" t="str">
        <f t="shared" si="8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2"/>
        <v>0</v>
      </c>
      <c r="AB719" s="228" t="str">
        <f t="shared" si="8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2"/>
        <v>0</v>
      </c>
      <c r="AB720" s="228" t="str">
        <f t="shared" si="8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2"/>
        <v>0</v>
      </c>
      <c r="AB721" s="228" t="str">
        <f t="shared" si="8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2"/>
        <v>0</v>
      </c>
      <c r="AB722" s="228" t="str">
        <f t="shared" si="8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2"/>
        <v>0</v>
      </c>
      <c r="AB723" s="228" t="str">
        <f t="shared" si="8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2"/>
        <v>0</v>
      </c>
      <c r="AB724" s="228" t="str">
        <f t="shared" si="8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2"/>
        <v>0</v>
      </c>
      <c r="AB725" s="228" t="str">
        <f t="shared" si="8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2"/>
        <v>0</v>
      </c>
      <c r="AB726" s="228" t="str">
        <f t="shared" si="8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2"/>
        <v>0</v>
      </c>
      <c r="AB727" s="228" t="str">
        <f t="shared" si="8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2"/>
        <v>0</v>
      </c>
      <c r="AB728" s="228" t="str">
        <f t="shared" si="8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2"/>
        <v>0</v>
      </c>
      <c r="AB729" s="228" t="str">
        <f t="shared" si="8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82"/>
        <v>0</v>
      </c>
      <c r="AB730" s="228" t="str">
        <f t="shared" si="8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82"/>
        <v>0</v>
      </c>
      <c r="AB731" s="228" t="str">
        <f t="shared" si="8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8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85">IF(AND(C732="Smelter not listed",OR(LEN(D732)=0,LEN(E732)=0)),1,0)</f>
        <v>0</v>
      </c>
      <c r="AB732" s="228" t="str">
        <f t="shared" ref="AB732:AB762" si="8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85"/>
        <v>0</v>
      </c>
      <c r="AB733" s="228" t="str">
        <f t="shared" si="8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85"/>
        <v>0</v>
      </c>
      <c r="AB734" s="228" t="str">
        <f t="shared" si="8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85"/>
        <v>0</v>
      </c>
      <c r="AB735" s="228" t="str">
        <f t="shared" si="8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85"/>
        <v>0</v>
      </c>
      <c r="AB736" s="228" t="str">
        <f t="shared" si="8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85"/>
        <v>0</v>
      </c>
      <c r="AB737" s="228" t="str">
        <f t="shared" si="8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85"/>
        <v>0</v>
      </c>
      <c r="AB738" s="228" t="str">
        <f t="shared" si="8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85"/>
        <v>0</v>
      </c>
      <c r="AB739" s="228" t="str">
        <f t="shared" si="8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85"/>
        <v>0</v>
      </c>
      <c r="AB740" s="228" t="str">
        <f t="shared" si="8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85"/>
        <v>0</v>
      </c>
      <c r="AB741" s="228" t="str">
        <f t="shared" si="8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85"/>
        <v>0</v>
      </c>
      <c r="AB742" s="228" t="str">
        <f t="shared" si="8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85"/>
        <v>0</v>
      </c>
      <c r="AB743" s="228" t="str">
        <f t="shared" si="8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85"/>
        <v>0</v>
      </c>
      <c r="AB744" s="228" t="str">
        <f t="shared" si="8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85"/>
        <v>0</v>
      </c>
      <c r="AB745" s="228" t="str">
        <f t="shared" si="8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85"/>
        <v>0</v>
      </c>
      <c r="AB746" s="228" t="str">
        <f t="shared" si="8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85"/>
        <v>0</v>
      </c>
      <c r="AB747" s="228" t="str">
        <f t="shared" si="8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85"/>
        <v>0</v>
      </c>
      <c r="AB748" s="228" t="str">
        <f t="shared" si="8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8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85"/>
        <v>0</v>
      </c>
      <c r="AB749" s="228" t="str">
        <f t="shared" si="8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8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85"/>
        <v>0</v>
      </c>
      <c r="AB750" s="228" t="str">
        <f t="shared" si="8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8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85"/>
        <v>0</v>
      </c>
      <c r="AB751" s="228" t="str">
        <f t="shared" si="8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8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85"/>
        <v>0</v>
      </c>
      <c r="AB752" s="228" t="str">
        <f t="shared" si="8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8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85"/>
        <v>0</v>
      </c>
      <c r="AB753" s="228" t="str">
        <f t="shared" si="8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8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85"/>
        <v>0</v>
      </c>
      <c r="AB754" s="228" t="str">
        <f t="shared" si="8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8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85"/>
        <v>0</v>
      </c>
      <c r="AB755" s="228" t="str">
        <f t="shared" si="8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8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85"/>
        <v>0</v>
      </c>
      <c r="AB756" s="228" t="str">
        <f t="shared" si="8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8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85"/>
        <v>0</v>
      </c>
      <c r="AB757" s="228" t="str">
        <f t="shared" si="8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8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85"/>
        <v>0</v>
      </c>
      <c r="AB758" s="228" t="str">
        <f t="shared" si="8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8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85"/>
        <v>0</v>
      </c>
      <c r="AB759" s="228" t="str">
        <f t="shared" si="8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8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85"/>
        <v>0</v>
      </c>
      <c r="AB760" s="228" t="str">
        <f t="shared" si="8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8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85"/>
        <v>0</v>
      </c>
      <c r="AB761" s="228" t="str">
        <f t="shared" si="8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8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85"/>
        <v>0</v>
      </c>
      <c r="AB762" s="228" t="str">
        <f t="shared" si="8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8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88">IF(AND(C763="Smelter not listed",OR(LEN(D763)=0,LEN(E763)=0)),1,0)</f>
        <v>0</v>
      </c>
      <c r="AB763" s="228" t="str">
        <f t="shared" ref="AB763" si="8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9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91">IF(AND(C764="Smelter not listed",OR(LEN(D764)=0,LEN(E764)=0)),1,0)</f>
        <v>0</v>
      </c>
      <c r="AB764" s="228" t="str">
        <f t="shared" ref="AB764:AB795" si="9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1"/>
        <v>0</v>
      </c>
      <c r="AB765" s="228" t="str">
        <f t="shared" si="9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1"/>
        <v>0</v>
      </c>
      <c r="AB766" s="228" t="str">
        <f t="shared" si="9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1"/>
        <v>0</v>
      </c>
      <c r="AB767" s="228" t="str">
        <f t="shared" si="9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1"/>
        <v>0</v>
      </c>
      <c r="AB768" s="228" t="str">
        <f t="shared" si="9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1"/>
        <v>0</v>
      </c>
      <c r="AB769" s="228" t="str">
        <f t="shared" si="9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1"/>
        <v>0</v>
      </c>
      <c r="AB770" s="228" t="str">
        <f t="shared" si="9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1"/>
        <v>0</v>
      </c>
      <c r="AB771" s="228" t="str">
        <f t="shared" si="9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1"/>
        <v>0</v>
      </c>
      <c r="AB772" s="228" t="str">
        <f t="shared" si="9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1"/>
        <v>0</v>
      </c>
      <c r="AB773" s="228" t="str">
        <f t="shared" si="9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1"/>
        <v>0</v>
      </c>
      <c r="AB774" s="228" t="str">
        <f t="shared" si="9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1"/>
        <v>0</v>
      </c>
      <c r="AB775" s="228" t="str">
        <f t="shared" si="9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1"/>
        <v>0</v>
      </c>
      <c r="AB776" s="228" t="str">
        <f t="shared" si="9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1"/>
        <v>0</v>
      </c>
      <c r="AB777" s="228" t="str">
        <f t="shared" si="9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1"/>
        <v>0</v>
      </c>
      <c r="AB778" s="228" t="str">
        <f t="shared" si="9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1"/>
        <v>0</v>
      </c>
      <c r="AB779" s="228" t="str">
        <f t="shared" si="9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1"/>
        <v>0</v>
      </c>
      <c r="AB780" s="228" t="str">
        <f t="shared" si="9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1"/>
        <v>0</v>
      </c>
      <c r="AB781" s="228" t="str">
        <f t="shared" si="9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1"/>
        <v>0</v>
      </c>
      <c r="AB782" s="228" t="str">
        <f t="shared" si="9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1"/>
        <v>0</v>
      </c>
      <c r="AB783" s="228" t="str">
        <f t="shared" si="9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1"/>
        <v>0</v>
      </c>
      <c r="AB784" s="228" t="str">
        <f t="shared" si="9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1"/>
        <v>0</v>
      </c>
      <c r="AB785" s="228" t="str">
        <f t="shared" si="9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1"/>
        <v>0</v>
      </c>
      <c r="AB786" s="228" t="str">
        <f t="shared" si="9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1"/>
        <v>0</v>
      </c>
      <c r="AB787" s="228" t="str">
        <f t="shared" si="9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1"/>
        <v>0</v>
      </c>
      <c r="AB788" s="228" t="str">
        <f t="shared" si="9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1"/>
        <v>0</v>
      </c>
      <c r="AB789" s="228" t="str">
        <f t="shared" si="9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1"/>
        <v>0</v>
      </c>
      <c r="AB790" s="228" t="str">
        <f t="shared" si="9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1"/>
        <v>0</v>
      </c>
      <c r="AB791" s="228" t="str">
        <f t="shared" si="9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1"/>
        <v>0</v>
      </c>
      <c r="AB792" s="228" t="str">
        <f t="shared" si="9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1"/>
        <v>0</v>
      </c>
      <c r="AB793" s="228" t="str">
        <f t="shared" si="9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1"/>
        <v>0</v>
      </c>
      <c r="AB794" s="228" t="str">
        <f t="shared" si="9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1"/>
        <v>0</v>
      </c>
      <c r="AB795" s="228" t="str">
        <f t="shared" si="9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9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94">IF(AND(C796="Smelter not listed",OR(LEN(D796)=0,LEN(E796)=0)),1,0)</f>
        <v>0</v>
      </c>
      <c r="AB796" s="228" t="str">
        <f t="shared" ref="AB796:AB826" si="9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4"/>
        <v>0</v>
      </c>
      <c r="AB797" s="228" t="str">
        <f t="shared" si="9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4"/>
        <v>0</v>
      </c>
      <c r="AB798" s="228" t="str">
        <f t="shared" si="9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4"/>
        <v>0</v>
      </c>
      <c r="AB799" s="228" t="str">
        <f t="shared" si="9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4"/>
        <v>0</v>
      </c>
      <c r="AB800" s="228" t="str">
        <f t="shared" si="9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4"/>
        <v>0</v>
      </c>
      <c r="AB801" s="228" t="str">
        <f t="shared" si="9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4"/>
        <v>0</v>
      </c>
      <c r="AB802" s="228" t="str">
        <f t="shared" si="9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4"/>
        <v>0</v>
      </c>
      <c r="AB803" s="228" t="str">
        <f t="shared" si="9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4"/>
        <v>0</v>
      </c>
      <c r="AB804" s="228" t="str">
        <f t="shared" si="9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4"/>
        <v>0</v>
      </c>
      <c r="AB805" s="228" t="str">
        <f t="shared" si="9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4"/>
        <v>0</v>
      </c>
      <c r="AB806" s="228" t="str">
        <f t="shared" si="9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4"/>
        <v>0</v>
      </c>
      <c r="AB807" s="228" t="str">
        <f t="shared" si="9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4"/>
        <v>0</v>
      </c>
      <c r="AB808" s="228" t="str">
        <f t="shared" si="9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4"/>
        <v>0</v>
      </c>
      <c r="AB809" s="228" t="str">
        <f t="shared" si="9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4"/>
        <v>0</v>
      </c>
      <c r="AB810" s="228" t="str">
        <f t="shared" si="9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4"/>
        <v>0</v>
      </c>
      <c r="AB811" s="228" t="str">
        <f t="shared" si="9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4"/>
        <v>0</v>
      </c>
      <c r="AB812" s="228" t="str">
        <f t="shared" si="9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94"/>
        <v>0</v>
      </c>
      <c r="AB813" s="228" t="str">
        <f t="shared" si="9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9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94"/>
        <v>0</v>
      </c>
      <c r="AB814" s="228" t="str">
        <f t="shared" si="9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9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94"/>
        <v>0</v>
      </c>
      <c r="AB815" s="228" t="str">
        <f t="shared" si="9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9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94"/>
        <v>0</v>
      </c>
      <c r="AB816" s="228" t="str">
        <f t="shared" si="9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9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94"/>
        <v>0</v>
      </c>
      <c r="AB817" s="228" t="str">
        <f t="shared" si="9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9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94"/>
        <v>0</v>
      </c>
      <c r="AB818" s="228" t="str">
        <f t="shared" si="9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9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94"/>
        <v>0</v>
      </c>
      <c r="AB819" s="228" t="str">
        <f t="shared" si="9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9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94"/>
        <v>0</v>
      </c>
      <c r="AB820" s="228" t="str">
        <f t="shared" si="9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9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94"/>
        <v>0</v>
      </c>
      <c r="AB821" s="228" t="str">
        <f t="shared" si="9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9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94"/>
        <v>0</v>
      </c>
      <c r="AB822" s="228" t="str">
        <f t="shared" si="9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9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94"/>
        <v>0</v>
      </c>
      <c r="AB823" s="228" t="str">
        <f t="shared" si="9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9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94"/>
        <v>0</v>
      </c>
      <c r="AB824" s="228" t="str">
        <f t="shared" si="9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9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94"/>
        <v>0</v>
      </c>
      <c r="AB825" s="228" t="str">
        <f t="shared" si="9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9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94"/>
        <v>0</v>
      </c>
      <c r="AB826" s="228" t="str">
        <f t="shared" si="9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9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97">IF(AND(C827="Smelter not listed",OR(LEN(D827)=0,LEN(E827)=0)),1,0)</f>
        <v>0</v>
      </c>
      <c r="AB827" s="228" t="str">
        <f t="shared" ref="AB827" si="9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9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00">IF(AND(C828="Smelter not listed",OR(LEN(D828)=0,LEN(E828)=0)),1,0)</f>
        <v>0</v>
      </c>
      <c r="AB828" s="228" t="str">
        <f t="shared" ref="AB828:AB859" si="10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9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0"/>
        <v>0</v>
      </c>
      <c r="AB829" s="228" t="str">
        <f t="shared" si="10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9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0"/>
        <v>0</v>
      </c>
      <c r="AB830" s="228" t="str">
        <f t="shared" si="10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9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0"/>
        <v>0</v>
      </c>
      <c r="AB831" s="228" t="str">
        <f t="shared" si="10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9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0"/>
        <v>0</v>
      </c>
      <c r="AB832" s="228" t="str">
        <f t="shared" si="10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9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0"/>
        <v>0</v>
      </c>
      <c r="AB833" s="228" t="str">
        <f t="shared" si="10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9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0"/>
        <v>0</v>
      </c>
      <c r="AB834" s="228" t="str">
        <f t="shared" si="10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9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0"/>
        <v>0</v>
      </c>
      <c r="AB835" s="228" t="str">
        <f t="shared" si="10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9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0"/>
        <v>0</v>
      </c>
      <c r="AB836" s="228" t="str">
        <f t="shared" si="10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9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0"/>
        <v>0</v>
      </c>
      <c r="AB837" s="228" t="str">
        <f t="shared" si="10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9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0"/>
        <v>0</v>
      </c>
      <c r="AB838" s="228" t="str">
        <f t="shared" si="10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9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0"/>
        <v>0</v>
      </c>
      <c r="AB839" s="228" t="str">
        <f t="shared" si="10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9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0"/>
        <v>0</v>
      </c>
      <c r="AB840" s="228" t="str">
        <f t="shared" si="10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9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0"/>
        <v>0</v>
      </c>
      <c r="AB841" s="228" t="str">
        <f t="shared" si="10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9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0"/>
        <v>0</v>
      </c>
      <c r="AB842" s="228" t="str">
        <f t="shared" si="10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9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0"/>
        <v>0</v>
      </c>
      <c r="AB843" s="228" t="str">
        <f t="shared" si="10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9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0"/>
        <v>0</v>
      </c>
      <c r="AB844" s="228" t="str">
        <f t="shared" si="10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9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0"/>
        <v>0</v>
      </c>
      <c r="AB845" s="228" t="str">
        <f t="shared" si="10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9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0"/>
        <v>0</v>
      </c>
      <c r="AB846" s="228" t="str">
        <f t="shared" si="10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9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0"/>
        <v>0</v>
      </c>
      <c r="AB847" s="228" t="str">
        <f t="shared" si="10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9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0"/>
        <v>0</v>
      </c>
      <c r="AB848" s="228" t="str">
        <f t="shared" si="10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9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0"/>
        <v>0</v>
      </c>
      <c r="AB849" s="228" t="str">
        <f t="shared" si="10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9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0"/>
        <v>0</v>
      </c>
      <c r="AB850" s="228" t="str">
        <f t="shared" si="10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9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0"/>
        <v>0</v>
      </c>
      <c r="AB851" s="228" t="str">
        <f t="shared" si="10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9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0"/>
        <v>0</v>
      </c>
      <c r="AB852" s="228" t="str">
        <f t="shared" si="10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9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0"/>
        <v>0</v>
      </c>
      <c r="AB853" s="228" t="str">
        <f t="shared" si="10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9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0"/>
        <v>0</v>
      </c>
      <c r="AB854" s="228" t="str">
        <f t="shared" si="10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9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0"/>
        <v>0</v>
      </c>
      <c r="AB855" s="228" t="str">
        <f t="shared" si="10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9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0"/>
        <v>0</v>
      </c>
      <c r="AB856" s="228" t="str">
        <f t="shared" si="10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9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0"/>
        <v>0</v>
      </c>
      <c r="AB857" s="228" t="str">
        <f t="shared" si="10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9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0"/>
        <v>0</v>
      </c>
      <c r="AB858" s="228" t="str">
        <f t="shared" si="10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9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0"/>
        <v>0</v>
      </c>
      <c r="AB859" s="228" t="str">
        <f t="shared" si="10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0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03">IF(AND(C860="Smelter not listed",OR(LEN(D860)=0,LEN(E860)=0)),1,0)</f>
        <v>0</v>
      </c>
      <c r="AB860" s="228" t="str">
        <f t="shared" ref="AB860:AB890" si="10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3"/>
        <v>0</v>
      </c>
      <c r="AB861" s="228" t="str">
        <f t="shared" si="10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3"/>
        <v>0</v>
      </c>
      <c r="AB862" s="228" t="str">
        <f t="shared" si="10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3"/>
        <v>0</v>
      </c>
      <c r="AB863" s="228" t="str">
        <f t="shared" si="10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3"/>
        <v>0</v>
      </c>
      <c r="AB864" s="228" t="str">
        <f t="shared" si="10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3"/>
        <v>0</v>
      </c>
      <c r="AB865" s="228" t="str">
        <f t="shared" si="10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3"/>
        <v>0</v>
      </c>
      <c r="AB866" s="228" t="str">
        <f t="shared" si="10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3"/>
        <v>0</v>
      </c>
      <c r="AB867" s="228" t="str">
        <f t="shared" si="10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3"/>
        <v>0</v>
      </c>
      <c r="AB868" s="228" t="str">
        <f t="shared" si="10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3"/>
        <v>0</v>
      </c>
      <c r="AB869" s="228" t="str">
        <f t="shared" si="10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3"/>
        <v>0</v>
      </c>
      <c r="AB870" s="228" t="str">
        <f t="shared" si="10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3"/>
        <v>0</v>
      </c>
      <c r="AB871" s="228" t="str">
        <f t="shared" si="10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3"/>
        <v>0</v>
      </c>
      <c r="AB872" s="228" t="str">
        <f t="shared" si="10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3"/>
        <v>0</v>
      </c>
      <c r="AB873" s="228" t="str">
        <f t="shared" si="10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3"/>
        <v>0</v>
      </c>
      <c r="AB874" s="228" t="str">
        <f t="shared" si="10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3"/>
        <v>0</v>
      </c>
      <c r="AB875" s="228" t="str">
        <f t="shared" si="10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3"/>
        <v>0</v>
      </c>
      <c r="AB876" s="228" t="str">
        <f t="shared" si="10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03"/>
        <v>0</v>
      </c>
      <c r="AB877" s="228" t="str">
        <f t="shared" si="10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03"/>
        <v>0</v>
      </c>
      <c r="AB878" s="228" t="str">
        <f t="shared" si="10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03"/>
        <v>0</v>
      </c>
      <c r="AB879" s="228" t="str">
        <f t="shared" si="10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03"/>
        <v>0</v>
      </c>
      <c r="AB880" s="228" t="str">
        <f t="shared" si="10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03"/>
        <v>0</v>
      </c>
      <c r="AB881" s="228" t="str">
        <f t="shared" si="10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03"/>
        <v>0</v>
      </c>
      <c r="AB882" s="228" t="str">
        <f t="shared" si="10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03"/>
        <v>0</v>
      </c>
      <c r="AB883" s="228" t="str">
        <f t="shared" si="10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0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03"/>
        <v>0</v>
      </c>
      <c r="AB884" s="228" t="str">
        <f t="shared" si="10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0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03"/>
        <v>0</v>
      </c>
      <c r="AB885" s="228" t="str">
        <f t="shared" si="10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0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03"/>
        <v>0</v>
      </c>
      <c r="AB886" s="228" t="str">
        <f t="shared" si="10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0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03"/>
        <v>0</v>
      </c>
      <c r="AB887" s="228" t="str">
        <f t="shared" si="10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0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03"/>
        <v>0</v>
      </c>
      <c r="AB888" s="228" t="str">
        <f t="shared" si="10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0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03"/>
        <v>0</v>
      </c>
      <c r="AB889" s="228" t="str">
        <f t="shared" si="10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0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03"/>
        <v>0</v>
      </c>
      <c r="AB890" s="228" t="str">
        <f t="shared" si="10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0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06">IF(AND(C891="Smelter not listed",OR(LEN(D891)=0,LEN(E891)=0)),1,0)</f>
        <v>0</v>
      </c>
      <c r="AB891" s="228" t="str">
        <f t="shared" ref="AB891" si="10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0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09">IF(AND(C892="Smelter not listed",OR(LEN(D892)=0,LEN(E892)=0)),1,0)</f>
        <v>0</v>
      </c>
      <c r="AB892" s="228" t="str">
        <f t="shared" ref="AB892:AB923" si="11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0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09"/>
        <v>0</v>
      </c>
      <c r="AB893" s="228" t="str">
        <f t="shared" si="11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0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09"/>
        <v>0</v>
      </c>
      <c r="AB894" s="228" t="str">
        <f t="shared" si="11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0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09"/>
        <v>0</v>
      </c>
      <c r="AB895" s="228" t="str">
        <f t="shared" si="11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0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09"/>
        <v>0</v>
      </c>
      <c r="AB896" s="228" t="str">
        <f t="shared" si="11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0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09"/>
        <v>0</v>
      </c>
      <c r="AB897" s="228" t="str">
        <f t="shared" si="11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0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09"/>
        <v>0</v>
      </c>
      <c r="AB898" s="228" t="str">
        <f t="shared" si="11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0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09"/>
        <v>0</v>
      </c>
      <c r="AB899" s="228" t="str">
        <f t="shared" si="11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0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09"/>
        <v>0</v>
      </c>
      <c r="AB900" s="228" t="str">
        <f t="shared" si="11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0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09"/>
        <v>0</v>
      </c>
      <c r="AB901" s="228" t="str">
        <f t="shared" si="11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0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09"/>
        <v>0</v>
      </c>
      <c r="AB902" s="228" t="str">
        <f t="shared" si="11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0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09"/>
        <v>0</v>
      </c>
      <c r="AB903" s="228" t="str">
        <f t="shared" si="11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0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09"/>
        <v>0</v>
      </c>
      <c r="AB904" s="228" t="str">
        <f t="shared" si="11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0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09"/>
        <v>0</v>
      </c>
      <c r="AB905" s="228" t="str">
        <f t="shared" si="11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0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09"/>
        <v>0</v>
      </c>
      <c r="AB906" s="228" t="str">
        <f t="shared" si="11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0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09"/>
        <v>0</v>
      </c>
      <c r="AB907" s="228" t="str">
        <f t="shared" si="11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0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09"/>
        <v>0</v>
      </c>
      <c r="AB908" s="228" t="str">
        <f t="shared" si="11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0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09"/>
        <v>0</v>
      </c>
      <c r="AB909" s="228" t="str">
        <f t="shared" si="11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0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09"/>
        <v>0</v>
      </c>
      <c r="AB910" s="228" t="str">
        <f t="shared" si="11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0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09"/>
        <v>0</v>
      </c>
      <c r="AB911" s="228" t="str">
        <f t="shared" si="11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0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09"/>
        <v>0</v>
      </c>
      <c r="AB912" s="228" t="str">
        <f t="shared" si="11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0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09"/>
        <v>0</v>
      </c>
      <c r="AB913" s="228" t="str">
        <f t="shared" si="11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0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09"/>
        <v>0</v>
      </c>
      <c r="AB914" s="228" t="str">
        <f t="shared" si="11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0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09"/>
        <v>0</v>
      </c>
      <c r="AB915" s="228" t="str">
        <f t="shared" si="11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0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09"/>
        <v>0</v>
      </c>
      <c r="AB916" s="228" t="str">
        <f t="shared" si="11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0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09"/>
        <v>0</v>
      </c>
      <c r="AB917" s="228" t="str">
        <f t="shared" si="11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0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09"/>
        <v>0</v>
      </c>
      <c r="AB918" s="228" t="str">
        <f t="shared" si="11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0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09"/>
        <v>0</v>
      </c>
      <c r="AB919" s="228" t="str">
        <f t="shared" si="11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0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09"/>
        <v>0</v>
      </c>
      <c r="AB920" s="228" t="str">
        <f t="shared" si="11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0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09"/>
        <v>0</v>
      </c>
      <c r="AB921" s="228" t="str">
        <f t="shared" si="11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0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09"/>
        <v>0</v>
      </c>
      <c r="AB922" s="228" t="str">
        <f t="shared" si="11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0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09"/>
        <v>0</v>
      </c>
      <c r="AB923" s="228" t="str">
        <f t="shared" si="11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1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12">IF(AND(C924="Smelter not listed",OR(LEN(D924)=0,LEN(E924)=0)),1,0)</f>
        <v>0</v>
      </c>
      <c r="AB924" s="228" t="str">
        <f t="shared" ref="AB924:AB954" si="11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2"/>
        <v>0</v>
      </c>
      <c r="AB925" s="228" t="str">
        <f t="shared" si="11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2"/>
        <v>0</v>
      </c>
      <c r="AB926" s="228" t="str">
        <f t="shared" si="11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2"/>
        <v>0</v>
      </c>
      <c r="AB927" s="228" t="str">
        <f t="shared" si="11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2"/>
        <v>0</v>
      </c>
      <c r="AB928" s="228" t="str">
        <f t="shared" si="11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2"/>
        <v>0</v>
      </c>
      <c r="AB929" s="228" t="str">
        <f t="shared" si="11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2"/>
        <v>0</v>
      </c>
      <c r="AB930" s="228" t="str">
        <f t="shared" si="11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2"/>
        <v>0</v>
      </c>
      <c r="AB931" s="228" t="str">
        <f t="shared" si="11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2"/>
        <v>0</v>
      </c>
      <c r="AB932" s="228" t="str">
        <f t="shared" si="11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2"/>
        <v>0</v>
      </c>
      <c r="AB933" s="228" t="str">
        <f t="shared" si="11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2"/>
        <v>0</v>
      </c>
      <c r="AB934" s="228" t="str">
        <f t="shared" si="11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2"/>
        <v>0</v>
      </c>
      <c r="AB935" s="228" t="str">
        <f t="shared" si="11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2"/>
        <v>0</v>
      </c>
      <c r="AB936" s="228" t="str">
        <f t="shared" si="11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2"/>
        <v>0</v>
      </c>
      <c r="AB937" s="228" t="str">
        <f t="shared" si="11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2"/>
        <v>0</v>
      </c>
      <c r="AB938" s="228" t="str">
        <f t="shared" si="11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2"/>
        <v>0</v>
      </c>
      <c r="AB939" s="228" t="str">
        <f t="shared" si="11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2"/>
        <v>0</v>
      </c>
      <c r="AB940" s="228" t="str">
        <f t="shared" si="11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2"/>
        <v>0</v>
      </c>
      <c r="AB941" s="228" t="str">
        <f t="shared" si="11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2"/>
        <v>0</v>
      </c>
      <c r="AB942" s="228" t="str">
        <f t="shared" si="11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2"/>
        <v>0</v>
      </c>
      <c r="AB943" s="228" t="str">
        <f t="shared" si="11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2"/>
        <v>0</v>
      </c>
      <c r="AB944" s="228" t="str">
        <f t="shared" si="11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2"/>
        <v>0</v>
      </c>
      <c r="AB945" s="228" t="str">
        <f t="shared" si="11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2"/>
        <v>0</v>
      </c>
      <c r="AB946" s="228" t="str">
        <f t="shared" si="11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2"/>
        <v>0</v>
      </c>
      <c r="AB947" s="228" t="str">
        <f t="shared" si="11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1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12"/>
        <v>0</v>
      </c>
      <c r="AB948" s="228" t="str">
        <f t="shared" si="11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1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12"/>
        <v>0</v>
      </c>
      <c r="AB949" s="228" t="str">
        <f t="shared" si="11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1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12"/>
        <v>0</v>
      </c>
      <c r="AB950" s="228" t="str">
        <f t="shared" si="11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1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12"/>
        <v>0</v>
      </c>
      <c r="AB951" s="228" t="str">
        <f t="shared" si="11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1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12"/>
        <v>0</v>
      </c>
      <c r="AB952" s="228" t="str">
        <f t="shared" si="11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1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12"/>
        <v>0</v>
      </c>
      <c r="AB953" s="228" t="str">
        <f t="shared" si="11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1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12"/>
        <v>0</v>
      </c>
      <c r="AB954" s="228" t="str">
        <f t="shared" si="11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1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15">IF(AND(C955="Smelter not listed",OR(LEN(D955)=0,LEN(E955)=0)),1,0)</f>
        <v>0</v>
      </c>
      <c r="AB955" s="228" t="str">
        <f t="shared" ref="AB955" si="11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1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18">IF(AND(C956="Smelter not listed",OR(LEN(D956)=0,LEN(E956)=0)),1,0)</f>
        <v>0</v>
      </c>
      <c r="AB956" s="228" t="str">
        <f t="shared" ref="AB956:AB987" si="11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1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18"/>
        <v>0</v>
      </c>
      <c r="AB957" s="228" t="str">
        <f t="shared" si="11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1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18"/>
        <v>0</v>
      </c>
      <c r="AB958" s="228" t="str">
        <f t="shared" si="11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1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18"/>
        <v>0</v>
      </c>
      <c r="AB959" s="228" t="str">
        <f t="shared" si="11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1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18"/>
        <v>0</v>
      </c>
      <c r="AB960" s="228" t="str">
        <f t="shared" si="11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1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18"/>
        <v>0</v>
      </c>
      <c r="AB961" s="228" t="str">
        <f t="shared" si="11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1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18"/>
        <v>0</v>
      </c>
      <c r="AB962" s="228" t="str">
        <f t="shared" si="11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1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18"/>
        <v>0</v>
      </c>
      <c r="AB963" s="228" t="str">
        <f t="shared" si="11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1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18"/>
        <v>0</v>
      </c>
      <c r="AB964" s="228" t="str">
        <f t="shared" si="11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1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18"/>
        <v>0</v>
      </c>
      <c r="AB965" s="228" t="str">
        <f t="shared" si="11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1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18"/>
        <v>0</v>
      </c>
      <c r="AB966" s="228" t="str">
        <f t="shared" si="11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1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18"/>
        <v>0</v>
      </c>
      <c r="AB967" s="228" t="str">
        <f t="shared" si="11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1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18"/>
        <v>0</v>
      </c>
      <c r="AB968" s="228" t="str">
        <f t="shared" si="11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1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18"/>
        <v>0</v>
      </c>
      <c r="AB969" s="228" t="str">
        <f t="shared" si="11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1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18"/>
        <v>0</v>
      </c>
      <c r="AB970" s="228" t="str">
        <f t="shared" si="11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1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18"/>
        <v>0</v>
      </c>
      <c r="AB971" s="228" t="str">
        <f t="shared" si="11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1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18"/>
        <v>0</v>
      </c>
      <c r="AB972" s="228" t="str">
        <f t="shared" si="11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1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18"/>
        <v>0</v>
      </c>
      <c r="AB973" s="228" t="str">
        <f t="shared" si="11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1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18"/>
        <v>0</v>
      </c>
      <c r="AB974" s="228" t="str">
        <f t="shared" si="11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1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18"/>
        <v>0</v>
      </c>
      <c r="AB975" s="228" t="str">
        <f t="shared" si="11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1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18"/>
        <v>0</v>
      </c>
      <c r="AB976" s="228" t="str">
        <f t="shared" si="11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1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18"/>
        <v>0</v>
      </c>
      <c r="AB977" s="228" t="str">
        <f t="shared" si="11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1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18"/>
        <v>0</v>
      </c>
      <c r="AB978" s="228" t="str">
        <f t="shared" si="11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1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18"/>
        <v>0</v>
      </c>
      <c r="AB979" s="228" t="str">
        <f t="shared" si="11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1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18"/>
        <v>0</v>
      </c>
      <c r="AB980" s="228" t="str">
        <f t="shared" si="11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1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18"/>
        <v>0</v>
      </c>
      <c r="AB981" s="228" t="str">
        <f t="shared" si="11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1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18"/>
        <v>0</v>
      </c>
      <c r="AB982" s="228" t="str">
        <f t="shared" si="11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1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18"/>
        <v>0</v>
      </c>
      <c r="AB983" s="228" t="str">
        <f t="shared" si="11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1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18"/>
        <v>0</v>
      </c>
      <c r="AB984" s="228" t="str">
        <f t="shared" si="11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1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18"/>
        <v>0</v>
      </c>
      <c r="AB985" s="228" t="str">
        <f t="shared" si="11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1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18"/>
        <v>0</v>
      </c>
      <c r="AB986" s="228" t="str">
        <f t="shared" si="11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1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18"/>
        <v>0</v>
      </c>
      <c r="AB987" s="228" t="str">
        <f t="shared" si="11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2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21">IF(AND(C988="Smelter not listed",OR(LEN(D988)=0,LEN(E988)=0)),1,0)</f>
        <v>0</v>
      </c>
      <c r="AB988" s="228" t="str">
        <f t="shared" ref="AB988:AB1018" si="12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1"/>
        <v>0</v>
      </c>
      <c r="AB989" s="228" t="str">
        <f t="shared" si="12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1"/>
        <v>0</v>
      </c>
      <c r="AB990" s="228" t="str">
        <f t="shared" si="12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1"/>
        <v>0</v>
      </c>
      <c r="AB991" s="228" t="str">
        <f t="shared" si="12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1"/>
        <v>0</v>
      </c>
      <c r="AB992" s="228" t="str">
        <f t="shared" si="12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1"/>
        <v>0</v>
      </c>
      <c r="AB993" s="228" t="str">
        <f t="shared" si="12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1"/>
        <v>0</v>
      </c>
      <c r="AB994" s="228" t="str">
        <f t="shared" si="12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1"/>
        <v>0</v>
      </c>
      <c r="AB995" s="228" t="str">
        <f t="shared" si="12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1"/>
        <v>0</v>
      </c>
      <c r="AB996" s="228" t="str">
        <f t="shared" si="12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1"/>
        <v>0</v>
      </c>
      <c r="AB997" s="228" t="str">
        <f t="shared" si="12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1"/>
        <v>0</v>
      </c>
      <c r="AB998" s="228" t="str">
        <f t="shared" si="12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1"/>
        <v>0</v>
      </c>
      <c r="AB999" s="228" t="str">
        <f t="shared" si="12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1"/>
        <v>0</v>
      </c>
      <c r="AB1000" s="228" t="str">
        <f t="shared" si="12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1"/>
        <v>0</v>
      </c>
      <c r="AB1001" s="228" t="str">
        <f t="shared" si="12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1"/>
        <v>0</v>
      </c>
      <c r="AB1002" s="228" t="str">
        <f t="shared" si="12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1"/>
        <v>0</v>
      </c>
      <c r="AB1003" s="228" t="str">
        <f t="shared" si="12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1"/>
        <v>0</v>
      </c>
      <c r="AB1004" s="228" t="str">
        <f t="shared" si="12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1"/>
        <v>0</v>
      </c>
      <c r="AB1005" s="228" t="str">
        <f t="shared" si="12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1"/>
        <v>0</v>
      </c>
      <c r="AB1006" s="228" t="str">
        <f t="shared" si="12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1"/>
        <v>0</v>
      </c>
      <c r="AB1007" s="228" t="str">
        <f t="shared" si="12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1"/>
        <v>0</v>
      </c>
      <c r="AB1008" s="228" t="str">
        <f t="shared" si="12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1"/>
        <v>0</v>
      </c>
      <c r="AB1009" s="228" t="str">
        <f t="shared" si="12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1"/>
        <v>0</v>
      </c>
      <c r="AB1010" s="228" t="str">
        <f t="shared" si="12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1"/>
        <v>0</v>
      </c>
      <c r="AB1011" s="228" t="str">
        <f t="shared" si="12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21"/>
        <v>0</v>
      </c>
      <c r="AB1012" s="228" t="str">
        <f t="shared" si="12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21"/>
        <v>0</v>
      </c>
      <c r="AB1013" s="228" t="str">
        <f t="shared" si="12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21"/>
        <v>0</v>
      </c>
      <c r="AB1014" s="228" t="str">
        <f t="shared" si="12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2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21"/>
        <v>0</v>
      </c>
      <c r="AB1015" s="228" t="str">
        <f t="shared" si="12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2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21"/>
        <v>0</v>
      </c>
      <c r="AB1016" s="228" t="str">
        <f t="shared" si="12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2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21"/>
        <v>0</v>
      </c>
      <c r="AB1017" s="228" t="str">
        <f t="shared" si="12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2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21"/>
        <v>0</v>
      </c>
      <c r="AB1018" s="228" t="str">
        <f t="shared" si="12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2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24">IF(AND(C1019="Smelter not listed",OR(LEN(D1019)=0,LEN(E1019)=0)),1,0)</f>
        <v>0</v>
      </c>
      <c r="AB1019" s="228" t="str">
        <f t="shared" ref="AB1019" si="12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2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27">IF(AND(C1020="Smelter not listed",OR(LEN(D1020)=0,LEN(E1020)=0)),1,0)</f>
        <v>0</v>
      </c>
      <c r="AB1020" s="228" t="str">
        <f t="shared" ref="AB1020:AB1051" si="12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27"/>
        <v>0</v>
      </c>
      <c r="AB1021" s="228" t="str">
        <f t="shared" si="12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27"/>
        <v>0</v>
      </c>
      <c r="AB1022" s="228" t="str">
        <f t="shared" si="12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27"/>
        <v>0</v>
      </c>
      <c r="AB1023" s="228" t="str">
        <f t="shared" si="12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27"/>
        <v>0</v>
      </c>
      <c r="AB1024" s="228" t="str">
        <f t="shared" si="12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27"/>
        <v>0</v>
      </c>
      <c r="AB1025" s="228" t="str">
        <f t="shared" si="12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27"/>
        <v>0</v>
      </c>
      <c r="AB1026" s="228" t="str">
        <f t="shared" si="12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27"/>
        <v>0</v>
      </c>
      <c r="AB1027" s="228" t="str">
        <f t="shared" si="12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27"/>
        <v>0</v>
      </c>
      <c r="AB1028" s="228" t="str">
        <f t="shared" si="12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27"/>
        <v>0</v>
      </c>
      <c r="AB1029" s="228" t="str">
        <f t="shared" si="12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27"/>
        <v>0</v>
      </c>
      <c r="AB1030" s="228" t="str">
        <f t="shared" si="12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27"/>
        <v>0</v>
      </c>
      <c r="AB1031" s="228" t="str">
        <f t="shared" si="12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27"/>
        <v>0</v>
      </c>
      <c r="AB1032" s="228" t="str">
        <f t="shared" si="12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27"/>
        <v>0</v>
      </c>
      <c r="AB1033" s="228" t="str">
        <f t="shared" si="12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27"/>
        <v>0</v>
      </c>
      <c r="AB1034" s="228" t="str">
        <f t="shared" si="12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27"/>
        <v>0</v>
      </c>
      <c r="AB1035" s="228" t="str">
        <f t="shared" si="12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27"/>
        <v>0</v>
      </c>
      <c r="AB1036" s="228" t="str">
        <f t="shared" si="12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27"/>
        <v>0</v>
      </c>
      <c r="AB1037" s="228" t="str">
        <f t="shared" si="12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2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27"/>
        <v>0</v>
      </c>
      <c r="AB1038" s="228" t="str">
        <f t="shared" si="12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2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27"/>
        <v>0</v>
      </c>
      <c r="AB1039" s="228" t="str">
        <f t="shared" si="12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2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27"/>
        <v>0</v>
      </c>
      <c r="AB1040" s="228" t="str">
        <f t="shared" si="12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2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27"/>
        <v>0</v>
      </c>
      <c r="AB1041" s="228" t="str">
        <f t="shared" si="12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2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27"/>
        <v>0</v>
      </c>
      <c r="AB1042" s="228" t="str">
        <f t="shared" si="12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2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27"/>
        <v>0</v>
      </c>
      <c r="AB1043" s="228" t="str">
        <f t="shared" si="12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2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27"/>
        <v>0</v>
      </c>
      <c r="AB1044" s="228" t="str">
        <f t="shared" si="12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2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27"/>
        <v>0</v>
      </c>
      <c r="AB1045" s="228" t="str">
        <f t="shared" si="12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2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27"/>
        <v>0</v>
      </c>
      <c r="AB1046" s="228" t="str">
        <f t="shared" si="12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2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27"/>
        <v>0</v>
      </c>
      <c r="AB1047" s="228" t="str">
        <f t="shared" si="12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2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27"/>
        <v>0</v>
      </c>
      <c r="AB1048" s="228" t="str">
        <f t="shared" si="12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2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27"/>
        <v>0</v>
      </c>
      <c r="AB1049" s="228" t="str">
        <f t="shared" si="12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2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27"/>
        <v>0</v>
      </c>
      <c r="AB1050" s="228" t="str">
        <f t="shared" si="12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2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27"/>
        <v>0</v>
      </c>
      <c r="AB1051" s="228" t="str">
        <f t="shared" si="12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2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30">IF(AND(C1052="Smelter not listed",OR(LEN(D1052)=0,LEN(E1052)=0)),1,0)</f>
        <v>0</v>
      </c>
      <c r="AB1052" s="228" t="str">
        <f t="shared" ref="AB1052:AB1082" si="13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2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0"/>
        <v>0</v>
      </c>
      <c r="AB1053" s="228" t="str">
        <f t="shared" si="13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2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0"/>
        <v>0</v>
      </c>
      <c r="AB1054" s="228" t="str">
        <f t="shared" si="13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2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0"/>
        <v>0</v>
      </c>
      <c r="AB1055" s="228" t="str">
        <f t="shared" si="13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2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0"/>
        <v>0</v>
      </c>
      <c r="AB1056" s="228" t="str">
        <f t="shared" si="13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2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0"/>
        <v>0</v>
      </c>
      <c r="AB1057" s="228" t="str">
        <f t="shared" si="13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2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0"/>
        <v>0</v>
      </c>
      <c r="AB1058" s="228" t="str">
        <f t="shared" si="13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2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0"/>
        <v>0</v>
      </c>
      <c r="AB1059" s="228" t="str">
        <f t="shared" si="13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2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0"/>
        <v>0</v>
      </c>
      <c r="AB1060" s="228" t="str">
        <f t="shared" si="13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2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0"/>
        <v>0</v>
      </c>
      <c r="AB1061" s="228" t="str">
        <f t="shared" si="13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2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0"/>
        <v>0</v>
      </c>
      <c r="AB1062" s="228" t="str">
        <f t="shared" si="13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2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0"/>
        <v>0</v>
      </c>
      <c r="AB1063" s="228" t="str">
        <f t="shared" si="13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2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0"/>
        <v>0</v>
      </c>
      <c r="AB1064" s="228" t="str">
        <f t="shared" si="13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2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0"/>
        <v>0</v>
      </c>
      <c r="AB1065" s="228" t="str">
        <f t="shared" si="13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2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0"/>
        <v>0</v>
      </c>
      <c r="AB1066" s="228" t="str">
        <f t="shared" si="13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2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0"/>
        <v>0</v>
      </c>
      <c r="AB1067" s="228" t="str">
        <f t="shared" si="13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2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0"/>
        <v>0</v>
      </c>
      <c r="AB1068" s="228" t="str">
        <f t="shared" si="13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2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0"/>
        <v>0</v>
      </c>
      <c r="AB1069" s="228" t="str">
        <f t="shared" si="13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2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0"/>
        <v>0</v>
      </c>
      <c r="AB1070" s="228" t="str">
        <f t="shared" si="13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2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0"/>
        <v>0</v>
      </c>
      <c r="AB1071" s="228" t="str">
        <f t="shared" si="13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2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0"/>
        <v>0</v>
      </c>
      <c r="AB1072" s="228" t="str">
        <f t="shared" si="13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2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0"/>
        <v>0</v>
      </c>
      <c r="AB1073" s="228" t="str">
        <f t="shared" si="13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2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0"/>
        <v>0</v>
      </c>
      <c r="AB1074" s="228" t="str">
        <f t="shared" si="13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2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0"/>
        <v>0</v>
      </c>
      <c r="AB1075" s="228" t="str">
        <f t="shared" si="13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2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0"/>
        <v>0</v>
      </c>
      <c r="AB1076" s="228" t="str">
        <f t="shared" si="13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2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0"/>
        <v>0</v>
      </c>
      <c r="AB1077" s="228" t="str">
        <f t="shared" si="13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2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0"/>
        <v>0</v>
      </c>
      <c r="AB1078" s="228" t="str">
        <f t="shared" si="13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2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30"/>
        <v>0</v>
      </c>
      <c r="AB1079" s="228" t="str">
        <f t="shared" si="13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2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30"/>
        <v>0</v>
      </c>
      <c r="AB1080" s="228" t="str">
        <f t="shared" si="13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2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30"/>
        <v>0</v>
      </c>
      <c r="AB1081" s="228" t="str">
        <f t="shared" si="13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2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30"/>
        <v>0</v>
      </c>
      <c r="AB1082" s="228" t="str">
        <f t="shared" si="13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3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33">IF(AND(C1083="Smelter not listed",OR(LEN(D1083)=0,LEN(E1083)=0)),1,0)</f>
        <v>0</v>
      </c>
      <c r="AB1083" s="228" t="str">
        <f t="shared" ref="AB1083" si="13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3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36">IF(AND(C1084="Smelter not listed",OR(LEN(D1084)=0,LEN(E1084)=0)),1,0)</f>
        <v>0</v>
      </c>
      <c r="AB1084" s="228" t="str">
        <f t="shared" ref="AB1084:AB1115" si="13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36"/>
        <v>0</v>
      </c>
      <c r="AB1085" s="228" t="str">
        <f t="shared" si="13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36"/>
        <v>0</v>
      </c>
      <c r="AB1086" s="228" t="str">
        <f t="shared" si="13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36"/>
        <v>0</v>
      </c>
      <c r="AB1087" s="228" t="str">
        <f t="shared" si="13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36"/>
        <v>0</v>
      </c>
      <c r="AB1088" s="228" t="str">
        <f t="shared" si="13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36"/>
        <v>0</v>
      </c>
      <c r="AB1089" s="228" t="str">
        <f t="shared" si="13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36"/>
        <v>0</v>
      </c>
      <c r="AB1090" s="228" t="str">
        <f t="shared" si="13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36"/>
        <v>0</v>
      </c>
      <c r="AB1091" s="228" t="str">
        <f t="shared" si="13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36"/>
        <v>0</v>
      </c>
      <c r="AB1092" s="228" t="str">
        <f t="shared" si="13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36"/>
        <v>0</v>
      </c>
      <c r="AB1093" s="228" t="str">
        <f t="shared" si="13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36"/>
        <v>0</v>
      </c>
      <c r="AB1094" s="228" t="str">
        <f t="shared" si="13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36"/>
        <v>0</v>
      </c>
      <c r="AB1095" s="228" t="str">
        <f t="shared" si="13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36"/>
        <v>0</v>
      </c>
      <c r="AB1096" s="228" t="str">
        <f t="shared" si="13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36"/>
        <v>0</v>
      </c>
      <c r="AB1097" s="228" t="str">
        <f t="shared" si="13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36"/>
        <v>0</v>
      </c>
      <c r="AB1098" s="228" t="str">
        <f t="shared" si="13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36"/>
        <v>0</v>
      </c>
      <c r="AB1099" s="228" t="str">
        <f t="shared" si="13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36"/>
        <v>0</v>
      </c>
      <c r="AB1100" s="228" t="str">
        <f t="shared" si="13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36"/>
        <v>0</v>
      </c>
      <c r="AB1101" s="228" t="str">
        <f t="shared" si="13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36"/>
        <v>0</v>
      </c>
      <c r="AB1102" s="228" t="str">
        <f t="shared" si="13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3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36"/>
        <v>0</v>
      </c>
      <c r="AB1103" s="228" t="str">
        <f t="shared" si="13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3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36"/>
        <v>0</v>
      </c>
      <c r="AB1104" s="228" t="str">
        <f t="shared" si="13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3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36"/>
        <v>0</v>
      </c>
      <c r="AB1105" s="228" t="str">
        <f t="shared" si="13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3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36"/>
        <v>0</v>
      </c>
      <c r="AB1106" s="228" t="str">
        <f t="shared" si="13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3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36"/>
        <v>0</v>
      </c>
      <c r="AB1107" s="228" t="str">
        <f t="shared" si="13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3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36"/>
        <v>0</v>
      </c>
      <c r="AB1108" s="228" t="str">
        <f t="shared" si="13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3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36"/>
        <v>0</v>
      </c>
      <c r="AB1109" s="228" t="str">
        <f t="shared" si="13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3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36"/>
        <v>0</v>
      </c>
      <c r="AB1110" s="228" t="str">
        <f t="shared" si="13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3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36"/>
        <v>0</v>
      </c>
      <c r="AB1111" s="228" t="str">
        <f t="shared" si="13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3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36"/>
        <v>0</v>
      </c>
      <c r="AB1112" s="228" t="str">
        <f t="shared" si="13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3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36"/>
        <v>0</v>
      </c>
      <c r="AB1113" s="228" t="str">
        <f t="shared" si="13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3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36"/>
        <v>0</v>
      </c>
      <c r="AB1114" s="228" t="str">
        <f t="shared" si="13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3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36"/>
        <v>0</v>
      </c>
      <c r="AB1115" s="228" t="str">
        <f t="shared" si="13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3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39">IF(AND(C1116="Smelter not listed",OR(LEN(D1116)=0,LEN(E1116)=0)),1,0)</f>
        <v>0</v>
      </c>
      <c r="AB1116" s="228" t="str">
        <f t="shared" ref="AB1116:AB1146" si="14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3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39"/>
        <v>0</v>
      </c>
      <c r="AB1117" s="228" t="str">
        <f t="shared" si="14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3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39"/>
        <v>0</v>
      </c>
      <c r="AB1118" s="228" t="str">
        <f t="shared" si="14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3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39"/>
        <v>0</v>
      </c>
      <c r="AB1119" s="228" t="str">
        <f t="shared" si="14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3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39"/>
        <v>0</v>
      </c>
      <c r="AB1120" s="228" t="str">
        <f t="shared" si="14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3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39"/>
        <v>0</v>
      </c>
      <c r="AB1121" s="228" t="str">
        <f t="shared" si="14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3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39"/>
        <v>0</v>
      </c>
      <c r="AB1122" s="228" t="str">
        <f t="shared" si="14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3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39"/>
        <v>0</v>
      </c>
      <c r="AB1123" s="228" t="str">
        <f t="shared" si="14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3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39"/>
        <v>0</v>
      </c>
      <c r="AB1124" s="228" t="str">
        <f t="shared" si="14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3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39"/>
        <v>0</v>
      </c>
      <c r="AB1125" s="228" t="str">
        <f t="shared" si="14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3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39"/>
        <v>0</v>
      </c>
      <c r="AB1126" s="228" t="str">
        <f t="shared" si="14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3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39"/>
        <v>0</v>
      </c>
      <c r="AB1127" s="228" t="str">
        <f t="shared" si="14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3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39"/>
        <v>0</v>
      </c>
      <c r="AB1128" s="228" t="str">
        <f t="shared" si="14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3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39"/>
        <v>0</v>
      </c>
      <c r="AB1129" s="228" t="str">
        <f t="shared" si="14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3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39"/>
        <v>0</v>
      </c>
      <c r="AB1130" s="228" t="str">
        <f t="shared" si="14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3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39"/>
        <v>0</v>
      </c>
      <c r="AB1131" s="228" t="str">
        <f t="shared" si="14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3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39"/>
        <v>0</v>
      </c>
      <c r="AB1132" s="228" t="str">
        <f t="shared" si="14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3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39"/>
        <v>0</v>
      </c>
      <c r="AB1133" s="228" t="str">
        <f t="shared" si="14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3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39"/>
        <v>0</v>
      </c>
      <c r="AB1134" s="228" t="str">
        <f t="shared" si="14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3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39"/>
        <v>0</v>
      </c>
      <c r="AB1135" s="228" t="str">
        <f t="shared" si="14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3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39"/>
        <v>0</v>
      </c>
      <c r="AB1136" s="228" t="str">
        <f t="shared" si="14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3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39"/>
        <v>0</v>
      </c>
      <c r="AB1137" s="228" t="str">
        <f t="shared" si="14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3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39"/>
        <v>0</v>
      </c>
      <c r="AB1138" s="228" t="str">
        <f t="shared" si="14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3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39"/>
        <v>0</v>
      </c>
      <c r="AB1139" s="228" t="str">
        <f t="shared" si="14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3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39"/>
        <v>0</v>
      </c>
      <c r="AB1140" s="228" t="str">
        <f t="shared" si="14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3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39"/>
        <v>0</v>
      </c>
      <c r="AB1141" s="228" t="str">
        <f t="shared" si="14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3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39"/>
        <v>0</v>
      </c>
      <c r="AB1142" s="228" t="str">
        <f t="shared" si="14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3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39"/>
        <v>0</v>
      </c>
      <c r="AB1143" s="228" t="str">
        <f t="shared" si="14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3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39"/>
        <v>0</v>
      </c>
      <c r="AB1144" s="228" t="str">
        <f t="shared" si="14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3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39"/>
        <v>0</v>
      </c>
      <c r="AB1145" s="228" t="str">
        <f t="shared" si="14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3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39"/>
        <v>0</v>
      </c>
      <c r="AB1146" s="228" t="str">
        <f t="shared" si="14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4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42">IF(AND(C1147="Smelter not listed",OR(LEN(D1147)=0,LEN(E1147)=0)),1,0)</f>
        <v>0</v>
      </c>
      <c r="AB1147" s="228" t="str">
        <f t="shared" ref="AB1147" si="14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4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45">IF(AND(C1148="Smelter not listed",OR(LEN(D1148)=0,LEN(E1148)=0)),1,0)</f>
        <v>0</v>
      </c>
      <c r="AB1148" s="228" t="str">
        <f t="shared" ref="AB1148:AB1179" si="14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5"/>
        <v>0</v>
      </c>
      <c r="AB1149" s="228" t="str">
        <f t="shared" si="14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5"/>
        <v>0</v>
      </c>
      <c r="AB1150" s="228" t="str">
        <f t="shared" si="14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5"/>
        <v>0</v>
      </c>
      <c r="AB1151" s="228" t="str">
        <f t="shared" si="14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5"/>
        <v>0</v>
      </c>
      <c r="AB1152" s="228" t="str">
        <f t="shared" si="14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5"/>
        <v>0</v>
      </c>
      <c r="AB1153" s="228" t="str">
        <f t="shared" si="14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5"/>
        <v>0</v>
      </c>
      <c r="AB1154" s="228" t="str">
        <f t="shared" si="14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5"/>
        <v>0</v>
      </c>
      <c r="AB1155" s="228" t="str">
        <f t="shared" si="14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5"/>
        <v>0</v>
      </c>
      <c r="AB1156" s="228" t="str">
        <f t="shared" si="14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5"/>
        <v>0</v>
      </c>
      <c r="AB1157" s="228" t="str">
        <f t="shared" si="14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5"/>
        <v>0</v>
      </c>
      <c r="AB1158" s="228" t="str">
        <f t="shared" si="14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5"/>
        <v>0</v>
      </c>
      <c r="AB1159" s="228" t="str">
        <f t="shared" si="14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5"/>
        <v>0</v>
      </c>
      <c r="AB1160" s="228" t="str">
        <f t="shared" si="14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5"/>
        <v>0</v>
      </c>
      <c r="AB1161" s="228" t="str">
        <f t="shared" si="14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5"/>
        <v>0</v>
      </c>
      <c r="AB1162" s="228" t="str">
        <f t="shared" si="14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5"/>
        <v>0</v>
      </c>
      <c r="AB1163" s="228" t="str">
        <f t="shared" si="14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5"/>
        <v>0</v>
      </c>
      <c r="AB1164" s="228" t="str">
        <f t="shared" si="14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5"/>
        <v>0</v>
      </c>
      <c r="AB1165" s="228" t="str">
        <f t="shared" si="14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45"/>
        <v>0</v>
      </c>
      <c r="AB1166" s="228" t="str">
        <f t="shared" si="14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45"/>
        <v>0</v>
      </c>
      <c r="AB1167" s="228" t="str">
        <f t="shared" si="14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45"/>
        <v>0</v>
      </c>
      <c r="AB1168" s="228" t="str">
        <f t="shared" si="14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4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45"/>
        <v>0</v>
      </c>
      <c r="AB1169" s="228" t="str">
        <f t="shared" si="14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4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45"/>
        <v>0</v>
      </c>
      <c r="AB1170" s="228" t="str">
        <f t="shared" si="14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4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45"/>
        <v>0</v>
      </c>
      <c r="AB1171" s="228" t="str">
        <f t="shared" si="14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4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45"/>
        <v>0</v>
      </c>
      <c r="AB1172" s="228" t="str">
        <f t="shared" si="14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4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45"/>
        <v>0</v>
      </c>
      <c r="AB1173" s="228" t="str">
        <f t="shared" si="14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4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45"/>
        <v>0</v>
      </c>
      <c r="AB1174" s="228" t="str">
        <f t="shared" si="14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4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45"/>
        <v>0</v>
      </c>
      <c r="AB1175" s="228" t="str">
        <f t="shared" si="14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4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45"/>
        <v>0</v>
      </c>
      <c r="AB1176" s="228" t="str">
        <f t="shared" si="14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4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45"/>
        <v>0</v>
      </c>
      <c r="AB1177" s="228" t="str">
        <f t="shared" si="14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4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45"/>
        <v>0</v>
      </c>
      <c r="AB1178" s="228" t="str">
        <f t="shared" si="14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4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45"/>
        <v>0</v>
      </c>
      <c r="AB1179" s="228" t="str">
        <f t="shared" si="14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4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48">IF(AND(C1180="Smelter not listed",OR(LEN(D1180)=0,LEN(E1180)=0)),1,0)</f>
        <v>0</v>
      </c>
      <c r="AB1180" s="228" t="str">
        <f t="shared" ref="AB1180:AB1210" si="14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4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48"/>
        <v>0</v>
      </c>
      <c r="AB1181" s="228" t="str">
        <f t="shared" si="14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4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48"/>
        <v>0</v>
      </c>
      <c r="AB1182" s="228" t="str">
        <f t="shared" si="14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4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48"/>
        <v>0</v>
      </c>
      <c r="AB1183" s="228" t="str">
        <f t="shared" si="14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4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48"/>
        <v>0</v>
      </c>
      <c r="AB1184" s="228" t="str">
        <f t="shared" si="14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4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48"/>
        <v>0</v>
      </c>
      <c r="AB1185" s="228" t="str">
        <f t="shared" si="14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4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48"/>
        <v>0</v>
      </c>
      <c r="AB1186" s="228" t="str">
        <f t="shared" si="14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4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48"/>
        <v>0</v>
      </c>
      <c r="AB1187" s="228" t="str">
        <f t="shared" si="14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4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48"/>
        <v>0</v>
      </c>
      <c r="AB1188" s="228" t="str">
        <f t="shared" si="14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4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48"/>
        <v>0</v>
      </c>
      <c r="AB1189" s="228" t="str">
        <f t="shared" si="14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4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48"/>
        <v>0</v>
      </c>
      <c r="AB1190" s="228" t="str">
        <f t="shared" si="14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4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48"/>
        <v>0</v>
      </c>
      <c r="AB1191" s="228" t="str">
        <f t="shared" si="14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4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48"/>
        <v>0</v>
      </c>
      <c r="AB1192" s="228" t="str">
        <f t="shared" si="14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4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48"/>
        <v>0</v>
      </c>
      <c r="AB1193" s="228" t="str">
        <f t="shared" si="14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4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48"/>
        <v>0</v>
      </c>
      <c r="AB1194" s="228" t="str">
        <f t="shared" si="14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4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48"/>
        <v>0</v>
      </c>
      <c r="AB1195" s="228" t="str">
        <f t="shared" si="14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4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48"/>
        <v>0</v>
      </c>
      <c r="AB1196" s="228" t="str">
        <f t="shared" si="14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4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48"/>
        <v>0</v>
      </c>
      <c r="AB1197" s="228" t="str">
        <f t="shared" si="14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4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48"/>
        <v>0</v>
      </c>
      <c r="AB1198" s="228" t="str">
        <f t="shared" si="14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4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48"/>
        <v>0</v>
      </c>
      <c r="AB1199" s="228" t="str">
        <f t="shared" si="14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4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48"/>
        <v>0</v>
      </c>
      <c r="AB1200" s="228" t="str">
        <f t="shared" si="14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4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48"/>
        <v>0</v>
      </c>
      <c r="AB1201" s="228" t="str">
        <f t="shared" si="14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4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48"/>
        <v>0</v>
      </c>
      <c r="AB1202" s="228" t="str">
        <f t="shared" si="14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4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48"/>
        <v>0</v>
      </c>
      <c r="AB1203" s="228" t="str">
        <f t="shared" si="14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4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48"/>
        <v>0</v>
      </c>
      <c r="AB1204" s="228" t="str">
        <f t="shared" si="14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4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48"/>
        <v>0</v>
      </c>
      <c r="AB1205" s="228" t="str">
        <f t="shared" si="14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4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48"/>
        <v>0</v>
      </c>
      <c r="AB1206" s="228" t="str">
        <f t="shared" si="14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4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48"/>
        <v>0</v>
      </c>
      <c r="AB1207" s="228" t="str">
        <f t="shared" si="14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4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48"/>
        <v>0</v>
      </c>
      <c r="AB1208" s="228" t="str">
        <f t="shared" si="14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4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48"/>
        <v>0</v>
      </c>
      <c r="AB1209" s="228" t="str">
        <f t="shared" si="14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4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48"/>
        <v>0</v>
      </c>
      <c r="AB1210" s="228" t="str">
        <f t="shared" si="14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5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51">IF(AND(C1211="Smelter not listed",OR(LEN(D1211)=0,LEN(E1211)=0)),1,0)</f>
        <v>0</v>
      </c>
      <c r="AB1211" s="228" t="str">
        <f t="shared" ref="AB1211" si="15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5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54">IF(AND(C1212="Smelter not listed",OR(LEN(D1212)=0,LEN(E1212)=0)),1,0)</f>
        <v>0</v>
      </c>
      <c r="AB1212" s="228" t="str">
        <f t="shared" ref="AB1212:AB1243" si="15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4"/>
        <v>0</v>
      </c>
      <c r="AB1213" s="228" t="str">
        <f t="shared" si="15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4"/>
        <v>0</v>
      </c>
      <c r="AB1214" s="228" t="str">
        <f t="shared" si="15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4"/>
        <v>0</v>
      </c>
      <c r="AB1215" s="228" t="str">
        <f t="shared" si="15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4"/>
        <v>0</v>
      </c>
      <c r="AB1216" s="228" t="str">
        <f t="shared" si="15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4"/>
        <v>0</v>
      </c>
      <c r="AB1217" s="228" t="str">
        <f t="shared" si="15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4"/>
        <v>0</v>
      </c>
      <c r="AB1218" s="228" t="str">
        <f t="shared" si="15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4"/>
        <v>0</v>
      </c>
      <c r="AB1219" s="228" t="str">
        <f t="shared" si="15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4"/>
        <v>0</v>
      </c>
      <c r="AB1220" s="228" t="str">
        <f t="shared" si="15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4"/>
        <v>0</v>
      </c>
      <c r="AB1221" s="228" t="str">
        <f t="shared" si="15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4"/>
        <v>0</v>
      </c>
      <c r="AB1222" s="228" t="str">
        <f t="shared" si="15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4"/>
        <v>0</v>
      </c>
      <c r="AB1223" s="228" t="str">
        <f t="shared" si="15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4"/>
        <v>0</v>
      </c>
      <c r="AB1224" s="228" t="str">
        <f t="shared" si="15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4"/>
        <v>0</v>
      </c>
      <c r="AB1225" s="228" t="str">
        <f t="shared" si="15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4"/>
        <v>0</v>
      </c>
      <c r="AB1226" s="228" t="str">
        <f t="shared" si="15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4"/>
        <v>0</v>
      </c>
      <c r="AB1227" s="228" t="str">
        <f t="shared" si="15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4"/>
        <v>0</v>
      </c>
      <c r="AB1228" s="228" t="str">
        <f t="shared" si="15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4"/>
        <v>0</v>
      </c>
      <c r="AB1229" s="228" t="str">
        <f t="shared" si="15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4"/>
        <v>0</v>
      </c>
      <c r="AB1230" s="228" t="str">
        <f t="shared" si="15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54"/>
        <v>0</v>
      </c>
      <c r="AB1231" s="228" t="str">
        <f t="shared" si="15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54"/>
        <v>0</v>
      </c>
      <c r="AB1232" s="228" t="str">
        <f t="shared" si="15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54"/>
        <v>0</v>
      </c>
      <c r="AB1233" s="228" t="str">
        <f t="shared" si="15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54"/>
        <v>0</v>
      </c>
      <c r="AB1234" s="228" t="str">
        <f t="shared" si="15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54"/>
        <v>0</v>
      </c>
      <c r="AB1235" s="228" t="str">
        <f t="shared" si="15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54"/>
        <v>0</v>
      </c>
      <c r="AB1236" s="228" t="str">
        <f t="shared" si="15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54"/>
        <v>0</v>
      </c>
      <c r="AB1237" s="228" t="str">
        <f t="shared" si="15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54"/>
        <v>0</v>
      </c>
      <c r="AB1238" s="228" t="str">
        <f t="shared" si="15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5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54"/>
        <v>0</v>
      </c>
      <c r="AB1239" s="228" t="str">
        <f t="shared" si="15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54"/>
        <v>0</v>
      </c>
      <c r="AB1240" s="228" t="str">
        <f t="shared" si="15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5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54"/>
        <v>0</v>
      </c>
      <c r="AB1241" s="228" t="str">
        <f t="shared" si="15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5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54"/>
        <v>0</v>
      </c>
      <c r="AB1242" s="228" t="str">
        <f t="shared" si="15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5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54"/>
        <v>0</v>
      </c>
      <c r="AB1243" s="228" t="str">
        <f t="shared" si="15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5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57">IF(AND(C1244="Smelter not listed",OR(LEN(D1244)=0,LEN(E1244)=0)),1,0)</f>
        <v>0</v>
      </c>
      <c r="AB1244" s="228" t="str">
        <f t="shared" ref="AB1244:AB1274" si="15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57"/>
        <v>0</v>
      </c>
      <c r="AB1245" s="228" t="str">
        <f t="shared" si="15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57"/>
        <v>0</v>
      </c>
      <c r="AB1246" s="228" t="str">
        <f t="shared" si="15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57"/>
        <v>0</v>
      </c>
      <c r="AB1247" s="228" t="str">
        <f t="shared" si="15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57"/>
        <v>0</v>
      </c>
      <c r="AB1248" s="228" t="str">
        <f t="shared" si="15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57"/>
        <v>0</v>
      </c>
      <c r="AB1249" s="228" t="str">
        <f t="shared" si="15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57"/>
        <v>0</v>
      </c>
      <c r="AB1250" s="228" t="str">
        <f t="shared" si="15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57"/>
        <v>0</v>
      </c>
      <c r="AB1251" s="228" t="str">
        <f t="shared" si="15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57"/>
        <v>0</v>
      </c>
      <c r="AB1252" s="228" t="str">
        <f t="shared" si="15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57"/>
        <v>0</v>
      </c>
      <c r="AB1253" s="228" t="str">
        <f t="shared" si="15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57"/>
        <v>0</v>
      </c>
      <c r="AB1254" s="228" t="str">
        <f t="shared" si="15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57"/>
        <v>0</v>
      </c>
      <c r="AB1255" s="228" t="str">
        <f t="shared" si="15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57"/>
        <v>0</v>
      </c>
      <c r="AB1256" s="228" t="str">
        <f t="shared" si="15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57"/>
        <v>0</v>
      </c>
      <c r="AB1257" s="228" t="str">
        <f t="shared" si="15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57"/>
        <v>0</v>
      </c>
      <c r="AB1258" s="228" t="str">
        <f t="shared" si="15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57"/>
        <v>0</v>
      </c>
      <c r="AB1259" s="228" t="str">
        <f t="shared" si="15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57"/>
        <v>0</v>
      </c>
      <c r="AB1260" s="228" t="str">
        <f t="shared" si="15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57"/>
        <v>0</v>
      </c>
      <c r="AB1261" s="228" t="str">
        <f t="shared" si="15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5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57"/>
        <v>0</v>
      </c>
      <c r="AB1262" s="228" t="str">
        <f t="shared" si="15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5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57"/>
        <v>0</v>
      </c>
      <c r="AB1263" s="228" t="str">
        <f t="shared" si="15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5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57"/>
        <v>0</v>
      </c>
      <c r="AB1264" s="228" t="str">
        <f t="shared" si="15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5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57"/>
        <v>0</v>
      </c>
      <c r="AB1265" s="228" t="str">
        <f t="shared" si="15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5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57"/>
        <v>0</v>
      </c>
      <c r="AB1266" s="228" t="str">
        <f t="shared" si="15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5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57"/>
        <v>0</v>
      </c>
      <c r="AB1267" s="228" t="str">
        <f t="shared" si="15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5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57"/>
        <v>0</v>
      </c>
      <c r="AB1268" s="228" t="str">
        <f t="shared" si="15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5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57"/>
        <v>0</v>
      </c>
      <c r="AB1269" s="228" t="str">
        <f t="shared" si="15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5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57"/>
        <v>0</v>
      </c>
      <c r="AB1270" s="228" t="str">
        <f t="shared" si="15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5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57"/>
        <v>0</v>
      </c>
      <c r="AB1271" s="228" t="str">
        <f t="shared" si="15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5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57"/>
        <v>0</v>
      </c>
      <c r="AB1272" s="228" t="str">
        <f t="shared" si="15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5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57"/>
        <v>0</v>
      </c>
      <c r="AB1273" s="228" t="str">
        <f t="shared" si="15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5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57"/>
        <v>0</v>
      </c>
      <c r="AB1274" s="228" t="str">
        <f t="shared" si="15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5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60">IF(AND(C1275="Smelter not listed",OR(LEN(D1275)=0,LEN(E1275)=0)),1,0)</f>
        <v>0</v>
      </c>
      <c r="AB1275" s="228" t="str">
        <f t="shared" ref="AB1275" si="16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6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63">IF(AND(C1276="Smelter not listed",OR(LEN(D1276)=0,LEN(E1276)=0)),1,0)</f>
        <v>0</v>
      </c>
      <c r="AB1276" s="228" t="str">
        <f t="shared" ref="AB1276:AB1307" si="16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3"/>
        <v>0</v>
      </c>
      <c r="AB1277" s="228" t="str">
        <f t="shared" si="16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3"/>
        <v>0</v>
      </c>
      <c r="AB1278" s="228" t="str">
        <f t="shared" si="16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3"/>
        <v>0</v>
      </c>
      <c r="AB1279" s="228" t="str">
        <f t="shared" si="16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3"/>
        <v>0</v>
      </c>
      <c r="AB1280" s="228" t="str">
        <f t="shared" si="16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3"/>
        <v>0</v>
      </c>
      <c r="AB1281" s="228" t="str">
        <f t="shared" si="16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3"/>
        <v>0</v>
      </c>
      <c r="AB1282" s="228" t="str">
        <f t="shared" si="16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3"/>
        <v>0</v>
      </c>
      <c r="AB1283" s="228" t="str">
        <f t="shared" si="16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3"/>
        <v>0</v>
      </c>
      <c r="AB1284" s="228" t="str">
        <f t="shared" si="16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3"/>
        <v>0</v>
      </c>
      <c r="AB1285" s="228" t="str">
        <f t="shared" si="16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3"/>
        <v>0</v>
      </c>
      <c r="AB1286" s="228" t="str">
        <f t="shared" si="16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3"/>
        <v>0</v>
      </c>
      <c r="AB1287" s="228" t="str">
        <f t="shared" si="16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3"/>
        <v>0</v>
      </c>
      <c r="AB1288" s="228" t="str">
        <f t="shared" si="16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3"/>
        <v>0</v>
      </c>
      <c r="AB1289" s="228" t="str">
        <f t="shared" si="16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3"/>
        <v>0</v>
      </c>
      <c r="AB1290" s="228" t="str">
        <f t="shared" si="16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3"/>
        <v>0</v>
      </c>
      <c r="AB1291" s="228" t="str">
        <f t="shared" si="16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3"/>
        <v>0</v>
      </c>
      <c r="AB1292" s="228" t="str">
        <f t="shared" si="16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3"/>
        <v>0</v>
      </c>
      <c r="AB1293" s="228" t="str">
        <f t="shared" si="16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3"/>
        <v>0</v>
      </c>
      <c r="AB1294" s="228" t="str">
        <f t="shared" si="16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3"/>
        <v>0</v>
      </c>
      <c r="AB1295" s="228" t="str">
        <f t="shared" si="16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3"/>
        <v>0</v>
      </c>
      <c r="AB1296" s="228" t="str">
        <f t="shared" si="16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3"/>
        <v>0</v>
      </c>
      <c r="AB1297" s="228" t="str">
        <f t="shared" si="16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3"/>
        <v>0</v>
      </c>
      <c r="AB1298" s="228" t="str">
        <f t="shared" si="16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3"/>
        <v>0</v>
      </c>
      <c r="AB1299" s="228" t="str">
        <f t="shared" si="16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3"/>
        <v>0</v>
      </c>
      <c r="AB1300" s="228" t="str">
        <f t="shared" si="16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3"/>
        <v>0</v>
      </c>
      <c r="AB1301" s="228" t="str">
        <f t="shared" si="16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63"/>
        <v>0</v>
      </c>
      <c r="AB1302" s="228" t="str">
        <f t="shared" si="16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63"/>
        <v>0</v>
      </c>
      <c r="AB1303" s="228" t="str">
        <f t="shared" si="16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63"/>
        <v>0</v>
      </c>
      <c r="AB1304" s="228" t="str">
        <f t="shared" si="16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63"/>
        <v>0</v>
      </c>
      <c r="AB1305" s="228" t="str">
        <f t="shared" si="16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6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63"/>
        <v>0</v>
      </c>
      <c r="AB1306" s="228" t="str">
        <f t="shared" si="16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63"/>
        <v>0</v>
      </c>
      <c r="AB1307" s="228" t="str">
        <f t="shared" si="16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6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66">IF(AND(C1308="Smelter not listed",OR(LEN(D1308)=0,LEN(E1308)=0)),1,0)</f>
        <v>0</v>
      </c>
      <c r="AB1308" s="228" t="str">
        <f t="shared" ref="AB1308:AB1338" si="16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66"/>
        <v>0</v>
      </c>
      <c r="AB1309" s="228" t="str">
        <f t="shared" si="16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66"/>
        <v>0</v>
      </c>
      <c r="AB1310" s="228" t="str">
        <f t="shared" si="16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66"/>
        <v>0</v>
      </c>
      <c r="AB1311" s="228" t="str">
        <f t="shared" si="16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66"/>
        <v>0</v>
      </c>
      <c r="AB1312" s="228" t="str">
        <f t="shared" si="16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66"/>
        <v>0</v>
      </c>
      <c r="AB1313" s="228" t="str">
        <f t="shared" si="16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66"/>
        <v>0</v>
      </c>
      <c r="AB1314" s="228" t="str">
        <f t="shared" si="16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66"/>
        <v>0</v>
      </c>
      <c r="AB1315" s="228" t="str">
        <f t="shared" si="16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66"/>
        <v>0</v>
      </c>
      <c r="AB1316" s="228" t="str">
        <f t="shared" si="16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66"/>
        <v>0</v>
      </c>
      <c r="AB1317" s="228" t="str">
        <f t="shared" si="16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66"/>
        <v>0</v>
      </c>
      <c r="AB1318" s="228" t="str">
        <f t="shared" si="16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66"/>
        <v>0</v>
      </c>
      <c r="AB1319" s="228" t="str">
        <f t="shared" si="16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66"/>
        <v>0</v>
      </c>
      <c r="AB1320" s="228" t="str">
        <f t="shared" si="16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66"/>
        <v>0</v>
      </c>
      <c r="AB1321" s="228" t="str">
        <f t="shared" si="16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66"/>
        <v>0</v>
      </c>
      <c r="AB1322" s="228" t="str">
        <f t="shared" si="16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6"/>
        <v>0</v>
      </c>
      <c r="AB1323" s="228" t="str">
        <f t="shared" si="16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6"/>
        <v>0</v>
      </c>
      <c r="AB1324" s="228" t="str">
        <f t="shared" si="16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6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66"/>
        <v>0</v>
      </c>
      <c r="AB1325" s="228" t="str">
        <f t="shared" si="16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6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66"/>
        <v>0</v>
      </c>
      <c r="AB1326" s="228" t="str">
        <f t="shared" si="16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6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66"/>
        <v>0</v>
      </c>
      <c r="AB1327" s="228" t="str">
        <f t="shared" si="16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6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66"/>
        <v>0</v>
      </c>
      <c r="AB1328" s="228" t="str">
        <f t="shared" si="16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6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66"/>
        <v>0</v>
      </c>
      <c r="AB1329" s="228" t="str">
        <f t="shared" si="16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6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66"/>
        <v>0</v>
      </c>
      <c r="AB1330" s="228" t="str">
        <f t="shared" si="16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6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66"/>
        <v>0</v>
      </c>
      <c r="AB1331" s="228" t="str">
        <f t="shared" si="16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6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66"/>
        <v>0</v>
      </c>
      <c r="AB1332" s="228" t="str">
        <f t="shared" si="16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6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66"/>
        <v>0</v>
      </c>
      <c r="AB1333" s="228" t="str">
        <f t="shared" si="16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6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66"/>
        <v>0</v>
      </c>
      <c r="AB1334" s="228" t="str">
        <f t="shared" si="16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6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66"/>
        <v>0</v>
      </c>
      <c r="AB1335" s="228" t="str">
        <f t="shared" si="16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6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66"/>
        <v>0</v>
      </c>
      <c r="AB1336" s="228" t="str">
        <f t="shared" si="16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6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66"/>
        <v>0</v>
      </c>
      <c r="AB1337" s="228" t="str">
        <f t="shared" si="16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6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66"/>
        <v>0</v>
      </c>
      <c r="AB1338" s="228" t="str">
        <f t="shared" si="16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6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69">IF(AND(C1339="Smelter not listed",OR(LEN(D1339)=0,LEN(E1339)=0)),1,0)</f>
        <v>0</v>
      </c>
      <c r="AB1339" s="228" t="str">
        <f t="shared" ref="AB1339" si="17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7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72">IF(AND(C1340="Smelter not listed",OR(LEN(D1340)=0,LEN(E1340)=0)),1,0)</f>
        <v>0</v>
      </c>
      <c r="AB1340" s="228" t="str">
        <f t="shared" ref="AB1340:AB1371" si="17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2"/>
        <v>0</v>
      </c>
      <c r="AB1341" s="228" t="str">
        <f t="shared" si="17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2"/>
        <v>0</v>
      </c>
      <c r="AB1342" s="228" t="str">
        <f t="shared" si="17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2"/>
        <v>0</v>
      </c>
      <c r="AB1343" s="228" t="str">
        <f t="shared" si="17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2"/>
        <v>0</v>
      </c>
      <c r="AB1344" s="228" t="str">
        <f t="shared" si="17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2"/>
        <v>0</v>
      </c>
      <c r="AB1345" s="228" t="str">
        <f t="shared" si="17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2"/>
        <v>0</v>
      </c>
      <c r="AB1346" s="228" t="str">
        <f t="shared" si="17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2"/>
        <v>0</v>
      </c>
      <c r="AB1347" s="228" t="str">
        <f t="shared" si="17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2"/>
        <v>0</v>
      </c>
      <c r="AB1348" s="228" t="str">
        <f t="shared" si="17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2"/>
        <v>0</v>
      </c>
      <c r="AB1349" s="228" t="str">
        <f t="shared" si="17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2"/>
        <v>0</v>
      </c>
      <c r="AB1350" s="228" t="str">
        <f t="shared" si="17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2"/>
        <v>0</v>
      </c>
      <c r="AB1351" s="228" t="str">
        <f t="shared" si="17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2"/>
        <v>0</v>
      </c>
      <c r="AB1352" s="228" t="str">
        <f t="shared" si="17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2"/>
        <v>0</v>
      </c>
      <c r="AB1353" s="228" t="str">
        <f t="shared" si="17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2"/>
        <v>0</v>
      </c>
      <c r="AB1354" s="228" t="str">
        <f t="shared" si="17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2"/>
        <v>0</v>
      </c>
      <c r="AB1355" s="228" t="str">
        <f t="shared" si="17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2"/>
        <v>0</v>
      </c>
      <c r="AB1356" s="228" t="str">
        <f t="shared" si="17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2"/>
        <v>0</v>
      </c>
      <c r="AB1357" s="228" t="str">
        <f t="shared" si="17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2"/>
        <v>0</v>
      </c>
      <c r="AB1358" s="228" t="str">
        <f t="shared" si="17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2"/>
        <v>0</v>
      </c>
      <c r="AB1359" s="228" t="str">
        <f t="shared" si="17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2"/>
        <v>0</v>
      </c>
      <c r="AB1360" s="228" t="str">
        <f t="shared" si="17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2"/>
        <v>0</v>
      </c>
      <c r="AB1361" s="228" t="str">
        <f t="shared" si="17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2"/>
        <v>0</v>
      </c>
      <c r="AB1362" s="228" t="str">
        <f t="shared" si="17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2"/>
        <v>0</v>
      </c>
      <c r="AB1363" s="228" t="str">
        <f t="shared" si="17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2"/>
        <v>0</v>
      </c>
      <c r="AB1364" s="228" t="str">
        <f t="shared" si="17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2"/>
        <v>0</v>
      </c>
      <c r="AB1365" s="228" t="str">
        <f t="shared" si="17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2"/>
        <v>0</v>
      </c>
      <c r="AB1366" s="228" t="str">
        <f t="shared" si="17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2"/>
        <v>0</v>
      </c>
      <c r="AB1367" s="228" t="str">
        <f t="shared" si="17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2"/>
        <v>0</v>
      </c>
      <c r="AB1368" s="228" t="str">
        <f t="shared" si="17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2"/>
        <v>0</v>
      </c>
      <c r="AB1369" s="228" t="str">
        <f t="shared" si="17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72"/>
        <v>0</v>
      </c>
      <c r="AB1370" s="228" t="str">
        <f t="shared" si="17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72"/>
        <v>0</v>
      </c>
      <c r="AB1371" s="228" t="str">
        <f t="shared" si="17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7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75">IF(AND(C1372="Smelter not listed",OR(LEN(D1372)=0,LEN(E1372)=0)),1,0)</f>
        <v>0</v>
      </c>
      <c r="AB1372" s="228" t="str">
        <f t="shared" ref="AB1372:AB1402" si="17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75"/>
        <v>0</v>
      </c>
      <c r="AB1373" s="228" t="str">
        <f t="shared" si="17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75"/>
        <v>0</v>
      </c>
      <c r="AB1374" s="228" t="str">
        <f t="shared" si="17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75"/>
        <v>0</v>
      </c>
      <c r="AB1375" s="228" t="str">
        <f t="shared" si="17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75"/>
        <v>0</v>
      </c>
      <c r="AB1376" s="228" t="str">
        <f t="shared" si="17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75"/>
        <v>0</v>
      </c>
      <c r="AB1377" s="228" t="str">
        <f t="shared" si="17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75"/>
        <v>0</v>
      </c>
      <c r="AB1378" s="228" t="str">
        <f t="shared" si="17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75"/>
        <v>0</v>
      </c>
      <c r="AB1379" s="228" t="str">
        <f t="shared" si="17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75"/>
        <v>0</v>
      </c>
      <c r="AB1380" s="228" t="str">
        <f t="shared" si="17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75"/>
        <v>0</v>
      </c>
      <c r="AB1381" s="228" t="str">
        <f t="shared" si="17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75"/>
        <v>0</v>
      </c>
      <c r="AB1382" s="228" t="str">
        <f t="shared" si="17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75"/>
        <v>0</v>
      </c>
      <c r="AB1383" s="228" t="str">
        <f t="shared" si="17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75"/>
        <v>0</v>
      </c>
      <c r="AB1384" s="228" t="str">
        <f t="shared" si="17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75"/>
        <v>0</v>
      </c>
      <c r="AB1385" s="228" t="str">
        <f t="shared" si="17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75"/>
        <v>0</v>
      </c>
      <c r="AB1386" s="228" t="str">
        <f t="shared" si="17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75"/>
        <v>0</v>
      </c>
      <c r="AB1387" s="228" t="str">
        <f t="shared" si="17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75"/>
        <v>0</v>
      </c>
      <c r="AB1388" s="228" t="str">
        <f t="shared" si="17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75"/>
        <v>0</v>
      </c>
      <c r="AB1389" s="228" t="str">
        <f t="shared" si="17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7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75"/>
        <v>0</v>
      </c>
      <c r="AB1390" s="228" t="str">
        <f t="shared" si="17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7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75"/>
        <v>0</v>
      </c>
      <c r="AB1391" s="228" t="str">
        <f t="shared" si="17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7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75"/>
        <v>0</v>
      </c>
      <c r="AB1392" s="228" t="str">
        <f t="shared" si="17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7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75"/>
        <v>0</v>
      </c>
      <c r="AB1393" s="228" t="str">
        <f t="shared" si="17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7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75"/>
        <v>0</v>
      </c>
      <c r="AB1394" s="228" t="str">
        <f t="shared" si="17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7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75"/>
        <v>0</v>
      </c>
      <c r="AB1395" s="228" t="str">
        <f t="shared" si="17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7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75"/>
        <v>0</v>
      </c>
      <c r="AB1396" s="228" t="str">
        <f t="shared" si="17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7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75"/>
        <v>0</v>
      </c>
      <c r="AB1397" s="228" t="str">
        <f t="shared" si="17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7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75"/>
        <v>0</v>
      </c>
      <c r="AB1398" s="228" t="str">
        <f t="shared" si="17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7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75"/>
        <v>0</v>
      </c>
      <c r="AB1399" s="228" t="str">
        <f t="shared" si="17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7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75"/>
        <v>0</v>
      </c>
      <c r="AB1400" s="228" t="str">
        <f t="shared" si="17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7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75"/>
        <v>0</v>
      </c>
      <c r="AB1401" s="228" t="str">
        <f t="shared" si="17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7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75"/>
        <v>0</v>
      </c>
      <c r="AB1402" s="228" t="str">
        <f t="shared" si="17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7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78">IF(AND(C1403="Smelter not listed",OR(LEN(D1403)=0,LEN(E1403)=0)),1,0)</f>
        <v>0</v>
      </c>
      <c r="AB1403" s="228" t="str">
        <f t="shared" ref="AB1403" si="17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8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81">IF(AND(C1404="Smelter not listed",OR(LEN(D1404)=0,LEN(E1404)=0)),1,0)</f>
        <v>0</v>
      </c>
      <c r="AB1404" s="228" t="str">
        <f t="shared" ref="AB1404:AB1435" si="18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1"/>
        <v>0</v>
      </c>
      <c r="AB1405" s="228" t="str">
        <f t="shared" si="18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1"/>
        <v>0</v>
      </c>
      <c r="AB1406" s="228" t="str">
        <f t="shared" si="18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1"/>
        <v>0</v>
      </c>
      <c r="AB1407" s="228" t="str">
        <f t="shared" si="18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1"/>
        <v>0</v>
      </c>
      <c r="AB1408" s="228" t="str">
        <f t="shared" si="18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1"/>
        <v>0</v>
      </c>
      <c r="AB1409" s="228" t="str">
        <f t="shared" si="18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1"/>
        <v>0</v>
      </c>
      <c r="AB1410" s="228" t="str">
        <f t="shared" si="18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1"/>
        <v>0</v>
      </c>
      <c r="AB1411" s="228" t="str">
        <f t="shared" si="18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1"/>
        <v>0</v>
      </c>
      <c r="AB1412" s="228" t="str">
        <f t="shared" si="18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1"/>
        <v>0</v>
      </c>
      <c r="AB1413" s="228" t="str">
        <f t="shared" si="18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1"/>
        <v>0</v>
      </c>
      <c r="AB1414" s="228" t="str">
        <f t="shared" si="18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1"/>
        <v>0</v>
      </c>
      <c r="AB1415" s="228" t="str">
        <f t="shared" si="18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1"/>
        <v>0</v>
      </c>
      <c r="AB1416" s="228" t="str">
        <f t="shared" si="18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1"/>
        <v>0</v>
      </c>
      <c r="AB1417" s="228" t="str">
        <f t="shared" si="18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1"/>
        <v>0</v>
      </c>
      <c r="AB1418" s="228" t="str">
        <f t="shared" si="18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1"/>
        <v>0</v>
      </c>
      <c r="AB1419" s="228" t="str">
        <f t="shared" si="18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1"/>
        <v>0</v>
      </c>
      <c r="AB1420" s="228" t="str">
        <f t="shared" si="18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1"/>
        <v>0</v>
      </c>
      <c r="AB1421" s="228" t="str">
        <f t="shared" si="18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1"/>
        <v>0</v>
      </c>
      <c r="AB1422" s="228" t="str">
        <f t="shared" si="18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1"/>
        <v>0</v>
      </c>
      <c r="AB1423" s="228" t="str">
        <f t="shared" si="18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1"/>
        <v>0</v>
      </c>
      <c r="AB1424" s="228" t="str">
        <f t="shared" si="18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1"/>
        <v>0</v>
      </c>
      <c r="AB1425" s="228" t="str">
        <f t="shared" si="18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1"/>
        <v>0</v>
      </c>
      <c r="AB1426" s="228" t="str">
        <f t="shared" si="18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1"/>
        <v>0</v>
      </c>
      <c r="AB1427" s="228" t="str">
        <f t="shared" si="18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1"/>
        <v>0</v>
      </c>
      <c r="AB1428" s="228" t="str">
        <f t="shared" si="18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1"/>
        <v>0</v>
      </c>
      <c r="AB1429" s="228" t="str">
        <f t="shared" si="18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1"/>
        <v>0</v>
      </c>
      <c r="AB1430" s="228" t="str">
        <f t="shared" si="18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1"/>
        <v>0</v>
      </c>
      <c r="AB1431" s="228" t="str">
        <f t="shared" si="18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1"/>
        <v>0</v>
      </c>
      <c r="AB1432" s="228" t="str">
        <f t="shared" si="18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1"/>
        <v>0</v>
      </c>
      <c r="AB1433" s="228" t="str">
        <f t="shared" si="18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1"/>
        <v>0</v>
      </c>
      <c r="AB1434" s="228" t="str">
        <f t="shared" si="18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1"/>
        <v>0</v>
      </c>
      <c r="AB1435" s="228" t="str">
        <f t="shared" si="18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8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84">IF(AND(C1436="Smelter not listed",OR(LEN(D1436)=0,LEN(E1436)=0)),1,0)</f>
        <v>0</v>
      </c>
      <c r="AB1436" s="228" t="str">
        <f t="shared" ref="AB1436:AB1466" si="18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4"/>
        <v>0</v>
      </c>
      <c r="AB1437" s="228" t="str">
        <f t="shared" si="18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4"/>
        <v>0</v>
      </c>
      <c r="AB1438" s="228" t="str">
        <f t="shared" si="18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4"/>
        <v>0</v>
      </c>
      <c r="AB1439" s="228" t="str">
        <f t="shared" si="18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4"/>
        <v>0</v>
      </c>
      <c r="AB1440" s="228" t="str">
        <f t="shared" si="18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4"/>
        <v>0</v>
      </c>
      <c r="AB1441" s="228" t="str">
        <f t="shared" si="18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4"/>
        <v>0</v>
      </c>
      <c r="AB1442" s="228" t="str">
        <f t="shared" si="18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4"/>
        <v>0</v>
      </c>
      <c r="AB1443" s="228" t="str">
        <f t="shared" si="18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4"/>
        <v>0</v>
      </c>
      <c r="AB1444" s="228" t="str">
        <f t="shared" si="18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4"/>
        <v>0</v>
      </c>
      <c r="AB1445" s="228" t="str">
        <f t="shared" si="18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4"/>
        <v>0</v>
      </c>
      <c r="AB1446" s="228" t="str">
        <f t="shared" si="18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4"/>
        <v>0</v>
      </c>
      <c r="AB1447" s="228" t="str">
        <f t="shared" si="18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4"/>
        <v>0</v>
      </c>
      <c r="AB1448" s="228" t="str">
        <f t="shared" si="18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4"/>
        <v>0</v>
      </c>
      <c r="AB1449" s="228" t="str">
        <f t="shared" si="18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4"/>
        <v>0</v>
      </c>
      <c r="AB1450" s="228" t="str">
        <f t="shared" si="18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4"/>
        <v>0</v>
      </c>
      <c r="AB1451" s="228" t="str">
        <f t="shared" si="18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4"/>
        <v>0</v>
      </c>
      <c r="AB1452" s="228" t="str">
        <f t="shared" si="18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84"/>
        <v>0</v>
      </c>
      <c r="AB1453" s="228" t="str">
        <f t="shared" si="18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8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84"/>
        <v>0</v>
      </c>
      <c r="AB1454" s="228" t="str">
        <f t="shared" si="18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8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84"/>
        <v>0</v>
      </c>
      <c r="AB1455" s="228" t="str">
        <f t="shared" si="18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8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84"/>
        <v>0</v>
      </c>
      <c r="AB1456" s="228" t="str">
        <f t="shared" si="18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8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84"/>
        <v>0</v>
      </c>
      <c r="AB1457" s="228" t="str">
        <f t="shared" si="18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8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84"/>
        <v>0</v>
      </c>
      <c r="AB1458" s="228" t="str">
        <f t="shared" si="18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8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84"/>
        <v>0</v>
      </c>
      <c r="AB1459" s="228" t="str">
        <f t="shared" si="18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8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84"/>
        <v>0</v>
      </c>
      <c r="AB1460" s="228" t="str">
        <f t="shared" si="18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8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84"/>
        <v>0</v>
      </c>
      <c r="AB1461" s="228" t="str">
        <f t="shared" si="18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8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84"/>
        <v>0</v>
      </c>
      <c r="AB1462" s="228" t="str">
        <f t="shared" si="18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8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84"/>
        <v>0</v>
      </c>
      <c r="AB1463" s="228" t="str">
        <f t="shared" si="18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8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84"/>
        <v>0</v>
      </c>
      <c r="AB1464" s="228" t="str">
        <f t="shared" si="18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8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84"/>
        <v>0</v>
      </c>
      <c r="AB1465" s="228" t="str">
        <f t="shared" si="18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8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84"/>
        <v>0</v>
      </c>
      <c r="AB1466" s="228" t="str">
        <f t="shared" si="18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8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187">IF(AND(C1467="Smelter not listed",OR(LEN(D1467)=0,LEN(E1467)=0)),1,0)</f>
        <v>0</v>
      </c>
      <c r="AB1467" s="228" t="str">
        <f t="shared" ref="AB1467" si="18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8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90">IF(AND(C1468="Smelter not listed",OR(LEN(D1468)=0,LEN(E1468)=0)),1,0)</f>
        <v>0</v>
      </c>
      <c r="AB1468" s="228" t="str">
        <f t="shared" ref="AB1468:AB1499" si="19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8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0"/>
        <v>0</v>
      </c>
      <c r="AB1469" s="228" t="str">
        <f t="shared" si="19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8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0"/>
        <v>0</v>
      </c>
      <c r="AB1470" s="228" t="str">
        <f t="shared" si="19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8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0"/>
        <v>0</v>
      </c>
      <c r="AB1471" s="228" t="str">
        <f t="shared" si="19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8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0"/>
        <v>0</v>
      </c>
      <c r="AB1472" s="228" t="str">
        <f t="shared" si="19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8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0"/>
        <v>0</v>
      </c>
      <c r="AB1473" s="228" t="str">
        <f t="shared" si="19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8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0"/>
        <v>0</v>
      </c>
      <c r="AB1474" s="228" t="str">
        <f t="shared" si="19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8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0"/>
        <v>0</v>
      </c>
      <c r="AB1475" s="228" t="str">
        <f t="shared" si="19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8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0"/>
        <v>0</v>
      </c>
      <c r="AB1476" s="228" t="str">
        <f t="shared" si="19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8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0"/>
        <v>0</v>
      </c>
      <c r="AB1477" s="228" t="str">
        <f t="shared" si="19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8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0"/>
        <v>0</v>
      </c>
      <c r="AB1478" s="228" t="str">
        <f t="shared" si="19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8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0"/>
        <v>0</v>
      </c>
      <c r="AB1479" s="228" t="str">
        <f t="shared" si="19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8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0"/>
        <v>0</v>
      </c>
      <c r="AB1480" s="228" t="str">
        <f t="shared" si="19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8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0"/>
        <v>0</v>
      </c>
      <c r="AB1481" s="228" t="str">
        <f t="shared" si="19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8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0"/>
        <v>0</v>
      </c>
      <c r="AB1482" s="228" t="str">
        <f t="shared" si="19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8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0"/>
        <v>0</v>
      </c>
      <c r="AB1483" s="228" t="str">
        <f t="shared" si="19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8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0"/>
        <v>0</v>
      </c>
      <c r="AB1484" s="228" t="str">
        <f t="shared" si="19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8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0"/>
        <v>0</v>
      </c>
      <c r="AB1485" s="228" t="str">
        <f t="shared" si="19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8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0"/>
        <v>0</v>
      </c>
      <c r="AB1486" s="228" t="str">
        <f t="shared" si="19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8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0"/>
        <v>0</v>
      </c>
      <c r="AB1487" s="228" t="str">
        <f t="shared" si="19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8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0"/>
        <v>0</v>
      </c>
      <c r="AB1488" s="228" t="str">
        <f t="shared" si="19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8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0"/>
        <v>0</v>
      </c>
      <c r="AB1489" s="228" t="str">
        <f t="shared" si="19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8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0"/>
        <v>0</v>
      </c>
      <c r="AB1490" s="228" t="str">
        <f t="shared" si="19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8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0"/>
        <v>0</v>
      </c>
      <c r="AB1491" s="228" t="str">
        <f t="shared" si="19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8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0"/>
        <v>0</v>
      </c>
      <c r="AB1492" s="228" t="str">
        <f t="shared" si="19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8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0"/>
        <v>0</v>
      </c>
      <c r="AB1493" s="228" t="str">
        <f t="shared" si="19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8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0"/>
        <v>0</v>
      </c>
      <c r="AB1494" s="228" t="str">
        <f t="shared" si="19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8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0"/>
        <v>0</v>
      </c>
      <c r="AB1495" s="228" t="str">
        <f t="shared" si="19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8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0"/>
        <v>0</v>
      </c>
      <c r="AB1496" s="228" t="str">
        <f t="shared" si="19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8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0"/>
        <v>0</v>
      </c>
      <c r="AB1497" s="228" t="str">
        <f t="shared" si="19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8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0"/>
        <v>0</v>
      </c>
      <c r="AB1498" s="228" t="str">
        <f t="shared" si="19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8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0"/>
        <v>0</v>
      </c>
      <c r="AB1499" s="228" t="str">
        <f t="shared" si="19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9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93">IF(AND(C1500="Smelter not listed",OR(LEN(D1500)=0,LEN(E1500)=0)),1,0)</f>
        <v>0</v>
      </c>
      <c r="AB1500" s="228" t="str">
        <f t="shared" ref="AB1500:AB1530" si="19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3"/>
        <v>0</v>
      </c>
      <c r="AB1501" s="228" t="str">
        <f t="shared" si="19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3"/>
        <v>0</v>
      </c>
      <c r="AB1502" s="228" t="str">
        <f t="shared" si="19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3"/>
        <v>0</v>
      </c>
      <c r="AB1503" s="228" t="str">
        <f t="shared" si="19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3"/>
        <v>0</v>
      </c>
      <c r="AB1504" s="228" t="str">
        <f t="shared" si="19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3"/>
        <v>0</v>
      </c>
      <c r="AB1505" s="228" t="str">
        <f t="shared" si="19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3"/>
        <v>0</v>
      </c>
      <c r="AB1506" s="228" t="str">
        <f t="shared" si="19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3"/>
        <v>0</v>
      </c>
      <c r="AB1507" s="228" t="str">
        <f t="shared" si="19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3"/>
        <v>0</v>
      </c>
      <c r="AB1508" s="228" t="str">
        <f t="shared" si="19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3"/>
        <v>0</v>
      </c>
      <c r="AB1509" s="228" t="str">
        <f t="shared" si="19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3"/>
        <v>0</v>
      </c>
      <c r="AB1510" s="228" t="str">
        <f t="shared" si="19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3"/>
        <v>0</v>
      </c>
      <c r="AB1511" s="228" t="str">
        <f t="shared" si="19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3"/>
        <v>0</v>
      </c>
      <c r="AB1512" s="228" t="str">
        <f t="shared" si="19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3"/>
        <v>0</v>
      </c>
      <c r="AB1513" s="228" t="str">
        <f t="shared" si="19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3"/>
        <v>0</v>
      </c>
      <c r="AB1514" s="228" t="str">
        <f t="shared" si="19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3"/>
        <v>0</v>
      </c>
      <c r="AB1515" s="228" t="str">
        <f t="shared" si="19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3"/>
        <v>0</v>
      </c>
      <c r="AB1516" s="228" t="str">
        <f t="shared" si="19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93"/>
        <v>0</v>
      </c>
      <c r="AB1517" s="228" t="str">
        <f t="shared" si="19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93"/>
        <v>0</v>
      </c>
      <c r="AB1518" s="228" t="str">
        <f t="shared" si="19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93"/>
        <v>0</v>
      </c>
      <c r="AB1519" s="228" t="str">
        <f t="shared" si="19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93"/>
        <v>0</v>
      </c>
      <c r="AB1520" s="228" t="str">
        <f t="shared" si="19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93"/>
        <v>0</v>
      </c>
      <c r="AB1521" s="228" t="str">
        <f t="shared" si="19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93"/>
        <v>0</v>
      </c>
      <c r="AB1522" s="228" t="str">
        <f t="shared" si="19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93"/>
        <v>0</v>
      </c>
      <c r="AB1523" s="228" t="str">
        <f t="shared" si="19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9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93"/>
        <v>0</v>
      </c>
      <c r="AB1524" s="228" t="str">
        <f t="shared" si="19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9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93"/>
        <v>0</v>
      </c>
      <c r="AB1525" s="228" t="str">
        <f t="shared" si="19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9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93"/>
        <v>0</v>
      </c>
      <c r="AB1526" s="228" t="str">
        <f t="shared" si="19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9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93"/>
        <v>0</v>
      </c>
      <c r="AB1527" s="228" t="str">
        <f t="shared" si="19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9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93"/>
        <v>0</v>
      </c>
      <c r="AB1528" s="228" t="str">
        <f t="shared" si="19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9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93"/>
        <v>0</v>
      </c>
      <c r="AB1529" s="228" t="str">
        <f t="shared" si="19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9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93"/>
        <v>0</v>
      </c>
      <c r="AB1530" s="228" t="str">
        <f t="shared" si="19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19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196">IF(AND(C1531="Smelter not listed",OR(LEN(D1531)=0,LEN(E1531)=0)),1,0)</f>
        <v>0</v>
      </c>
      <c r="AB1531" s="228" t="str">
        <f t="shared" ref="AB1531" si="19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9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99">IF(AND(C1532="Smelter not listed",OR(LEN(D1532)=0,LEN(E1532)=0)),1,0)</f>
        <v>0</v>
      </c>
      <c r="AB1532" s="228" t="str">
        <f t="shared" ref="AB1532:AB1563" si="20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9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99"/>
        <v>0</v>
      </c>
      <c r="AB1533" s="228" t="str">
        <f t="shared" si="20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9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99"/>
        <v>0</v>
      </c>
      <c r="AB1534" s="228" t="str">
        <f t="shared" si="20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9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99"/>
        <v>0</v>
      </c>
      <c r="AB1535" s="228" t="str">
        <f t="shared" si="20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9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99"/>
        <v>0</v>
      </c>
      <c r="AB1536" s="228" t="str">
        <f t="shared" si="20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9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99"/>
        <v>0</v>
      </c>
      <c r="AB1537" s="228" t="str">
        <f t="shared" si="20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9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99"/>
        <v>0</v>
      </c>
      <c r="AB1538" s="228" t="str">
        <f t="shared" si="20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9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99"/>
        <v>0</v>
      </c>
      <c r="AB1539" s="228" t="str">
        <f t="shared" si="20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9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99"/>
        <v>0</v>
      </c>
      <c r="AB1540" s="228" t="str">
        <f t="shared" si="20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9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99"/>
        <v>0</v>
      </c>
      <c r="AB1541" s="228" t="str">
        <f t="shared" si="20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9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99"/>
        <v>0</v>
      </c>
      <c r="AB1542" s="228" t="str">
        <f t="shared" si="20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9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99"/>
        <v>0</v>
      </c>
      <c r="AB1543" s="228" t="str">
        <f t="shared" si="20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9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99"/>
        <v>0</v>
      </c>
      <c r="AB1544" s="228" t="str">
        <f t="shared" si="20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9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99"/>
        <v>0</v>
      </c>
      <c r="AB1545" s="228" t="str">
        <f t="shared" si="20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9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99"/>
        <v>0</v>
      </c>
      <c r="AB1546" s="228" t="str">
        <f t="shared" si="20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9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99"/>
        <v>0</v>
      </c>
      <c r="AB1547" s="228" t="str">
        <f t="shared" si="20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9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99"/>
        <v>0</v>
      </c>
      <c r="AB1548" s="228" t="str">
        <f t="shared" si="20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9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99"/>
        <v>0</v>
      </c>
      <c r="AB1549" s="228" t="str">
        <f t="shared" si="20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9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99"/>
        <v>0</v>
      </c>
      <c r="AB1550" s="228" t="str">
        <f t="shared" si="20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9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99"/>
        <v>0</v>
      </c>
      <c r="AB1551" s="228" t="str">
        <f t="shared" si="20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9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99"/>
        <v>0</v>
      </c>
      <c r="AB1552" s="228" t="str">
        <f t="shared" si="20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9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99"/>
        <v>0</v>
      </c>
      <c r="AB1553" s="228" t="str">
        <f t="shared" si="20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9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99"/>
        <v>0</v>
      </c>
      <c r="AB1554" s="228" t="str">
        <f t="shared" si="20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9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99"/>
        <v>0</v>
      </c>
      <c r="AB1555" s="228" t="str">
        <f t="shared" si="20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9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99"/>
        <v>0</v>
      </c>
      <c r="AB1556" s="228" t="str">
        <f t="shared" si="20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9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99"/>
        <v>0</v>
      </c>
      <c r="AB1557" s="228" t="str">
        <f t="shared" si="20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9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99"/>
        <v>0</v>
      </c>
      <c r="AB1558" s="228" t="str">
        <f t="shared" si="20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9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99"/>
        <v>0</v>
      </c>
      <c r="AB1559" s="228" t="str">
        <f t="shared" si="20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9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99"/>
        <v>0</v>
      </c>
      <c r="AB1560" s="228" t="str">
        <f t="shared" si="20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9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99"/>
        <v>0</v>
      </c>
      <c r="AB1561" s="228" t="str">
        <f t="shared" si="20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9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99"/>
        <v>0</v>
      </c>
      <c r="AB1562" s="228" t="str">
        <f t="shared" si="20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9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99"/>
        <v>0</v>
      </c>
      <c r="AB1563" s="228" t="str">
        <f t="shared" si="20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0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02">IF(AND(C1564="Smelter not listed",OR(LEN(D1564)=0,LEN(E1564)=0)),1,0)</f>
        <v>0</v>
      </c>
      <c r="AB1564" s="228" t="str">
        <f t="shared" ref="AB1564:AB1594" si="20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2"/>
        <v>0</v>
      </c>
      <c r="AB1565" s="228" t="str">
        <f t="shared" si="20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2"/>
        <v>0</v>
      </c>
      <c r="AB1566" s="228" t="str">
        <f t="shared" si="20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2"/>
        <v>0</v>
      </c>
      <c r="AB1567" s="228" t="str">
        <f t="shared" si="20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2"/>
        <v>0</v>
      </c>
      <c r="AB1568" s="228" t="str">
        <f t="shared" si="20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2"/>
        <v>0</v>
      </c>
      <c r="AB1569" s="228" t="str">
        <f t="shared" si="20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2"/>
        <v>0</v>
      </c>
      <c r="AB1570" s="228" t="str">
        <f t="shared" si="20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2"/>
        <v>0</v>
      </c>
      <c r="AB1571" s="228" t="str">
        <f t="shared" si="20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2"/>
        <v>0</v>
      </c>
      <c r="AB1572" s="228" t="str">
        <f t="shared" si="20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2"/>
        <v>0</v>
      </c>
      <c r="AB1573" s="228" t="str">
        <f t="shared" si="20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2"/>
        <v>0</v>
      </c>
      <c r="AB1574" s="228" t="str">
        <f t="shared" si="20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2"/>
        <v>0</v>
      </c>
      <c r="AB1575" s="228" t="str">
        <f t="shared" si="20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2"/>
        <v>0</v>
      </c>
      <c r="AB1576" s="228" t="str">
        <f t="shared" si="20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2"/>
        <v>0</v>
      </c>
      <c r="AB1577" s="228" t="str">
        <f t="shared" si="20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2"/>
        <v>0</v>
      </c>
      <c r="AB1578" s="228" t="str">
        <f t="shared" si="20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2"/>
        <v>0</v>
      </c>
      <c r="AB1579" s="228" t="str">
        <f t="shared" si="20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2"/>
        <v>0</v>
      </c>
      <c r="AB1580" s="228" t="str">
        <f t="shared" si="20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2"/>
        <v>0</v>
      </c>
      <c r="AB1581" s="228" t="str">
        <f t="shared" si="20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2"/>
        <v>0</v>
      </c>
      <c r="AB1582" s="228" t="str">
        <f t="shared" si="20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2"/>
        <v>0</v>
      </c>
      <c r="AB1583" s="228" t="str">
        <f t="shared" si="20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2"/>
        <v>0</v>
      </c>
      <c r="AB1584" s="228" t="str">
        <f t="shared" si="20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2"/>
        <v>0</v>
      </c>
      <c r="AB1585" s="228" t="str">
        <f t="shared" si="20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2"/>
        <v>0</v>
      </c>
      <c r="AB1586" s="228" t="str">
        <f t="shared" si="20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2"/>
        <v>0</v>
      </c>
      <c r="AB1587" s="228" t="str">
        <f t="shared" si="20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0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02"/>
        <v>0</v>
      </c>
      <c r="AB1588" s="228" t="str">
        <f t="shared" si="20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0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02"/>
        <v>0</v>
      </c>
      <c r="AB1589" s="228" t="str">
        <f t="shared" si="20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0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02"/>
        <v>0</v>
      </c>
      <c r="AB1590" s="228" t="str">
        <f t="shared" si="20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0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02"/>
        <v>0</v>
      </c>
      <c r="AB1591" s="228" t="str">
        <f t="shared" si="20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0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02"/>
        <v>0</v>
      </c>
      <c r="AB1592" s="228" t="str">
        <f t="shared" si="20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0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02"/>
        <v>0</v>
      </c>
      <c r="AB1593" s="228" t="str">
        <f t="shared" si="20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0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02"/>
        <v>0</v>
      </c>
      <c r="AB1594" s="228" t="str">
        <f t="shared" si="20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0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05">IF(AND(C1595="Smelter not listed",OR(LEN(D1595)=0,LEN(E1595)=0)),1,0)</f>
        <v>0</v>
      </c>
      <c r="AB1595" s="228" t="str">
        <f t="shared" ref="AB1595" si="20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0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08">IF(AND(C1596="Smelter not listed",OR(LEN(D1596)=0,LEN(E1596)=0)),1,0)</f>
        <v>0</v>
      </c>
      <c r="AB1596" s="228" t="str">
        <f t="shared" ref="AB1596:AB1627" si="20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0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08"/>
        <v>0</v>
      </c>
      <c r="AB1597" s="228" t="str">
        <f t="shared" si="20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0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08"/>
        <v>0</v>
      </c>
      <c r="AB1598" s="228" t="str">
        <f t="shared" si="20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0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08"/>
        <v>0</v>
      </c>
      <c r="AB1599" s="228" t="str">
        <f t="shared" si="20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0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08"/>
        <v>0</v>
      </c>
      <c r="AB1600" s="228" t="str">
        <f t="shared" si="20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0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08"/>
        <v>0</v>
      </c>
      <c r="AB1601" s="228" t="str">
        <f t="shared" si="20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0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08"/>
        <v>0</v>
      </c>
      <c r="AB1602" s="228" t="str">
        <f t="shared" si="20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0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08"/>
        <v>0</v>
      </c>
      <c r="AB1603" s="228" t="str">
        <f t="shared" si="20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0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08"/>
        <v>0</v>
      </c>
      <c r="AB1604" s="228" t="str">
        <f t="shared" si="20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0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08"/>
        <v>0</v>
      </c>
      <c r="AB1605" s="228" t="str">
        <f t="shared" si="20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0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08"/>
        <v>0</v>
      </c>
      <c r="AB1606" s="228" t="str">
        <f t="shared" si="20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0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08"/>
        <v>0</v>
      </c>
      <c r="AB1607" s="228" t="str">
        <f t="shared" si="20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0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08"/>
        <v>0</v>
      </c>
      <c r="AB1608" s="228" t="str">
        <f t="shared" si="20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0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08"/>
        <v>0</v>
      </c>
      <c r="AB1609" s="228" t="str">
        <f t="shared" si="20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0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08"/>
        <v>0</v>
      </c>
      <c r="AB1610" s="228" t="str">
        <f t="shared" si="20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0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08"/>
        <v>0</v>
      </c>
      <c r="AB1611" s="228" t="str">
        <f t="shared" si="20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0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08"/>
        <v>0</v>
      </c>
      <c r="AB1612" s="228" t="str">
        <f t="shared" si="20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0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08"/>
        <v>0</v>
      </c>
      <c r="AB1613" s="228" t="str">
        <f t="shared" si="20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0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08"/>
        <v>0</v>
      </c>
      <c r="AB1614" s="228" t="str">
        <f t="shared" si="20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0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08"/>
        <v>0</v>
      </c>
      <c r="AB1615" s="228" t="str">
        <f t="shared" si="20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0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08"/>
        <v>0</v>
      </c>
      <c r="AB1616" s="228" t="str">
        <f t="shared" si="20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0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08"/>
        <v>0</v>
      </c>
      <c r="AB1617" s="228" t="str">
        <f t="shared" si="20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0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08"/>
        <v>0</v>
      </c>
      <c r="AB1618" s="228" t="str">
        <f t="shared" si="20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0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08"/>
        <v>0</v>
      </c>
      <c r="AB1619" s="228" t="str">
        <f t="shared" si="20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0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08"/>
        <v>0</v>
      </c>
      <c r="AB1620" s="228" t="str">
        <f t="shared" si="20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0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08"/>
        <v>0</v>
      </c>
      <c r="AB1621" s="228" t="str">
        <f t="shared" si="20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0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08"/>
        <v>0</v>
      </c>
      <c r="AB1622" s="228" t="str">
        <f t="shared" si="20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0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08"/>
        <v>0</v>
      </c>
      <c r="AB1623" s="228" t="str">
        <f t="shared" si="20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0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08"/>
        <v>0</v>
      </c>
      <c r="AB1624" s="228" t="str">
        <f t="shared" si="20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0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08"/>
        <v>0</v>
      </c>
      <c r="AB1625" s="228" t="str">
        <f t="shared" si="20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0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08"/>
        <v>0</v>
      </c>
      <c r="AB1626" s="228" t="str">
        <f t="shared" si="20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0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08"/>
        <v>0</v>
      </c>
      <c r="AB1627" s="228" t="str">
        <f t="shared" si="20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1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11">IF(AND(C1628="Smelter not listed",OR(LEN(D1628)=0,LEN(E1628)=0)),1,0)</f>
        <v>0</v>
      </c>
      <c r="AB1628" s="228" t="str">
        <f t="shared" ref="AB1628:AB1658" si="21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1"/>
        <v>0</v>
      </c>
      <c r="AB1629" s="228" t="str">
        <f t="shared" si="21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1"/>
        <v>0</v>
      </c>
      <c r="AB1630" s="228" t="str">
        <f t="shared" si="21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1"/>
        <v>0</v>
      </c>
      <c r="AB1631" s="228" t="str">
        <f t="shared" si="21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1"/>
        <v>0</v>
      </c>
      <c r="AB1632" s="228" t="str">
        <f t="shared" si="21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1"/>
        <v>0</v>
      </c>
      <c r="AB1633" s="228" t="str">
        <f t="shared" si="21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1"/>
        <v>0</v>
      </c>
      <c r="AB1634" s="228" t="str">
        <f t="shared" si="21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1"/>
        <v>0</v>
      </c>
      <c r="AB1635" s="228" t="str">
        <f t="shared" si="21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1"/>
        <v>0</v>
      </c>
      <c r="AB1636" s="228" t="str">
        <f t="shared" si="21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1"/>
        <v>0</v>
      </c>
      <c r="AB1637" s="228" t="str">
        <f t="shared" si="21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1"/>
        <v>0</v>
      </c>
      <c r="AB1638" s="228" t="str">
        <f t="shared" si="21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1"/>
        <v>0</v>
      </c>
      <c r="AB1639" s="228" t="str">
        <f t="shared" si="21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1"/>
        <v>0</v>
      </c>
      <c r="AB1640" s="228" t="str">
        <f t="shared" si="21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1"/>
        <v>0</v>
      </c>
      <c r="AB1641" s="228" t="str">
        <f t="shared" si="21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1"/>
        <v>0</v>
      </c>
      <c r="AB1642" s="228" t="str">
        <f t="shared" si="21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1"/>
        <v>0</v>
      </c>
      <c r="AB1643" s="228" t="str">
        <f t="shared" si="21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1"/>
        <v>0</v>
      </c>
      <c r="AB1644" s="228" t="str">
        <f t="shared" si="21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1"/>
        <v>0</v>
      </c>
      <c r="AB1645" s="228" t="str">
        <f t="shared" si="21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1"/>
        <v>0</v>
      </c>
      <c r="AB1646" s="228" t="str">
        <f t="shared" si="21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1"/>
        <v>0</v>
      </c>
      <c r="AB1647" s="228" t="str">
        <f t="shared" si="21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1"/>
        <v>0</v>
      </c>
      <c r="AB1648" s="228" t="str">
        <f t="shared" si="21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1"/>
        <v>0</v>
      </c>
      <c r="AB1649" s="228" t="str">
        <f t="shared" si="21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1"/>
        <v>0</v>
      </c>
      <c r="AB1650" s="228" t="str">
        <f t="shared" si="21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1"/>
        <v>0</v>
      </c>
      <c r="AB1651" s="228" t="str">
        <f t="shared" si="21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11"/>
        <v>0</v>
      </c>
      <c r="AB1652" s="228" t="str">
        <f t="shared" si="21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11"/>
        <v>0</v>
      </c>
      <c r="AB1653" s="228" t="str">
        <f t="shared" si="21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11"/>
        <v>0</v>
      </c>
      <c r="AB1654" s="228" t="str">
        <f t="shared" si="21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11"/>
        <v>0</v>
      </c>
      <c r="AB1655" s="228" t="str">
        <f t="shared" si="21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11"/>
        <v>0</v>
      </c>
      <c r="AB1656" s="228" t="str">
        <f t="shared" si="21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1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11"/>
        <v>0</v>
      </c>
      <c r="AB1657" s="228" t="str">
        <f t="shared" si="21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1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11"/>
        <v>0</v>
      </c>
      <c r="AB1658" s="228" t="str">
        <f t="shared" si="21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1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14">IF(AND(C1659="Smelter not listed",OR(LEN(D1659)=0,LEN(E1659)=0)),1,0)</f>
        <v>0</v>
      </c>
      <c r="AB1659" s="228" t="str">
        <f t="shared" ref="AB1659" si="21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1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17">IF(AND(C1660="Smelter not listed",OR(LEN(D1660)=0,LEN(E1660)=0)),1,0)</f>
        <v>0</v>
      </c>
      <c r="AB1660" s="228" t="str">
        <f t="shared" ref="AB1660:AB1691" si="21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17"/>
        <v>0</v>
      </c>
      <c r="AB1661" s="228" t="str">
        <f t="shared" si="21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17"/>
        <v>0</v>
      </c>
      <c r="AB1662" s="228" t="str">
        <f t="shared" si="21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17"/>
        <v>0</v>
      </c>
      <c r="AB1663" s="228" t="str">
        <f t="shared" si="21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17"/>
        <v>0</v>
      </c>
      <c r="AB1664" s="228" t="str">
        <f t="shared" si="21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17"/>
        <v>0</v>
      </c>
      <c r="AB1665" s="228" t="str">
        <f t="shared" si="21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17"/>
        <v>0</v>
      </c>
      <c r="AB1666" s="228" t="str">
        <f t="shared" si="21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17"/>
        <v>0</v>
      </c>
      <c r="AB1667" s="228" t="str">
        <f t="shared" si="21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17"/>
        <v>0</v>
      </c>
      <c r="AB1668" s="228" t="str">
        <f t="shared" si="21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17"/>
        <v>0</v>
      </c>
      <c r="AB1669" s="228" t="str">
        <f t="shared" si="21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17"/>
        <v>0</v>
      </c>
      <c r="AB1670" s="228" t="str">
        <f t="shared" si="21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17"/>
        <v>0</v>
      </c>
      <c r="AB1671" s="228" t="str">
        <f t="shared" si="21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17"/>
        <v>0</v>
      </c>
      <c r="AB1672" s="228" t="str">
        <f t="shared" si="21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17"/>
        <v>0</v>
      </c>
      <c r="AB1673" s="228" t="str">
        <f t="shared" si="21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17"/>
        <v>0</v>
      </c>
      <c r="AB1674" s="228" t="str">
        <f t="shared" si="21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17"/>
        <v>0</v>
      </c>
      <c r="AB1675" s="228" t="str">
        <f t="shared" si="21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17"/>
        <v>0</v>
      </c>
      <c r="AB1676" s="228" t="str">
        <f t="shared" si="21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17"/>
        <v>0</v>
      </c>
      <c r="AB1677" s="228" t="str">
        <f t="shared" si="21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17"/>
        <v>0</v>
      </c>
      <c r="AB1678" s="228" t="str">
        <f t="shared" si="21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1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17"/>
        <v>0</v>
      </c>
      <c r="AB1679" s="228" t="str">
        <f t="shared" si="21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1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17"/>
        <v>0</v>
      </c>
      <c r="AB1680" s="228" t="str">
        <f t="shared" si="21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1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17"/>
        <v>0</v>
      </c>
      <c r="AB1681" s="228" t="str">
        <f t="shared" si="21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1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17"/>
        <v>0</v>
      </c>
      <c r="AB1682" s="228" t="str">
        <f t="shared" si="21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1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17"/>
        <v>0</v>
      </c>
      <c r="AB1683" s="228" t="str">
        <f t="shared" si="21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1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17"/>
        <v>0</v>
      </c>
      <c r="AB1684" s="228" t="str">
        <f t="shared" si="21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1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17"/>
        <v>0</v>
      </c>
      <c r="AB1685" s="228" t="str">
        <f t="shared" si="21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1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17"/>
        <v>0</v>
      </c>
      <c r="AB1686" s="228" t="str">
        <f t="shared" si="21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1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17"/>
        <v>0</v>
      </c>
      <c r="AB1687" s="228" t="str">
        <f t="shared" si="21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1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17"/>
        <v>0</v>
      </c>
      <c r="AB1688" s="228" t="str">
        <f t="shared" si="21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1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17"/>
        <v>0</v>
      </c>
      <c r="AB1689" s="228" t="str">
        <f t="shared" si="21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1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17"/>
        <v>0</v>
      </c>
      <c r="AB1690" s="228" t="str">
        <f t="shared" si="21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1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17"/>
        <v>0</v>
      </c>
      <c r="AB1691" s="228" t="str">
        <f t="shared" si="21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1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20">IF(AND(C1692="Smelter not listed",OR(LEN(D1692)=0,LEN(E1692)=0)),1,0)</f>
        <v>0</v>
      </c>
      <c r="AB1692" s="228" t="str">
        <f t="shared" ref="AB1692:AB1722" si="22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1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0"/>
        <v>0</v>
      </c>
      <c r="AB1693" s="228" t="str">
        <f t="shared" si="22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1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0"/>
        <v>0</v>
      </c>
      <c r="AB1694" s="228" t="str">
        <f t="shared" si="22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1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0"/>
        <v>0</v>
      </c>
      <c r="AB1695" s="228" t="str">
        <f t="shared" si="22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1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0"/>
        <v>0</v>
      </c>
      <c r="AB1696" s="228" t="str">
        <f t="shared" si="22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1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0"/>
        <v>0</v>
      </c>
      <c r="AB1697" s="228" t="str">
        <f t="shared" si="22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1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0"/>
        <v>0</v>
      </c>
      <c r="AB1698" s="228" t="str">
        <f t="shared" si="22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1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0"/>
        <v>0</v>
      </c>
      <c r="AB1699" s="228" t="str">
        <f t="shared" si="22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1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0"/>
        <v>0</v>
      </c>
      <c r="AB1700" s="228" t="str">
        <f t="shared" si="22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1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0"/>
        <v>0</v>
      </c>
      <c r="AB1701" s="228" t="str">
        <f t="shared" si="22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1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0"/>
        <v>0</v>
      </c>
      <c r="AB1702" s="228" t="str">
        <f t="shared" si="22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1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0"/>
        <v>0</v>
      </c>
      <c r="AB1703" s="228" t="str">
        <f t="shared" si="22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1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0"/>
        <v>0</v>
      </c>
      <c r="AB1704" s="228" t="str">
        <f t="shared" si="22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1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0"/>
        <v>0</v>
      </c>
      <c r="AB1705" s="228" t="str">
        <f t="shared" si="22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1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0"/>
        <v>0</v>
      </c>
      <c r="AB1706" s="228" t="str">
        <f t="shared" si="22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1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0"/>
        <v>0</v>
      </c>
      <c r="AB1707" s="228" t="str">
        <f t="shared" si="22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1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0"/>
        <v>0</v>
      </c>
      <c r="AB1708" s="228" t="str">
        <f t="shared" si="22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1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0"/>
        <v>0</v>
      </c>
      <c r="AB1709" s="228" t="str">
        <f t="shared" si="22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1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0"/>
        <v>0</v>
      </c>
      <c r="AB1710" s="228" t="str">
        <f t="shared" si="22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1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0"/>
        <v>0</v>
      </c>
      <c r="AB1711" s="228" t="str">
        <f t="shared" si="22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1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0"/>
        <v>0</v>
      </c>
      <c r="AB1712" s="228" t="str">
        <f t="shared" si="22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1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0"/>
        <v>0</v>
      </c>
      <c r="AB1713" s="228" t="str">
        <f t="shared" si="22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1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0"/>
        <v>0</v>
      </c>
      <c r="AB1714" s="228" t="str">
        <f t="shared" si="22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1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0"/>
        <v>0</v>
      </c>
      <c r="AB1715" s="228" t="str">
        <f t="shared" si="22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1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0"/>
        <v>0</v>
      </c>
      <c r="AB1716" s="228" t="str">
        <f t="shared" si="22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1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0"/>
        <v>0</v>
      </c>
      <c r="AB1717" s="228" t="str">
        <f t="shared" si="22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1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0"/>
        <v>0</v>
      </c>
      <c r="AB1718" s="228" t="str">
        <f t="shared" si="22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1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20"/>
        <v>0</v>
      </c>
      <c r="AB1719" s="228" t="str">
        <f t="shared" si="22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1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20"/>
        <v>0</v>
      </c>
      <c r="AB1720" s="228" t="str">
        <f t="shared" si="22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1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20"/>
        <v>0</v>
      </c>
      <c r="AB1721" s="228" t="str">
        <f t="shared" si="22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1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20"/>
        <v>0</v>
      </c>
      <c r="AB1722" s="228" t="str">
        <f t="shared" si="22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2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23">IF(AND(C1723="Smelter not listed",OR(LEN(D1723)=0,LEN(E1723)=0)),1,0)</f>
        <v>0</v>
      </c>
      <c r="AB1723" s="228" t="str">
        <f t="shared" ref="AB1723" si="22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2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26">IF(AND(C1724="Smelter not listed",OR(LEN(D1724)=0,LEN(E1724)=0)),1,0)</f>
        <v>0</v>
      </c>
      <c r="AB1724" s="228" t="str">
        <f t="shared" ref="AB1724:AB1755" si="22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26"/>
        <v>0</v>
      </c>
      <c r="AB1725" s="228" t="str">
        <f t="shared" si="22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26"/>
        <v>0</v>
      </c>
      <c r="AB1726" s="228" t="str">
        <f t="shared" si="22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26"/>
        <v>0</v>
      </c>
      <c r="AB1727" s="228" t="str">
        <f t="shared" si="22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26"/>
        <v>0</v>
      </c>
      <c r="AB1728" s="228" t="str">
        <f t="shared" si="22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26"/>
        <v>0</v>
      </c>
      <c r="AB1729" s="228" t="str">
        <f t="shared" si="22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26"/>
        <v>0</v>
      </c>
      <c r="AB1730" s="228" t="str">
        <f t="shared" si="22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26"/>
        <v>0</v>
      </c>
      <c r="AB1731" s="228" t="str">
        <f t="shared" si="22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26"/>
        <v>0</v>
      </c>
      <c r="AB1732" s="228" t="str">
        <f t="shared" si="22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26"/>
        <v>0</v>
      </c>
      <c r="AB1733" s="228" t="str">
        <f t="shared" si="22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26"/>
        <v>0</v>
      </c>
      <c r="AB1734" s="228" t="str">
        <f t="shared" si="22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26"/>
        <v>0</v>
      </c>
      <c r="AB1735" s="228" t="str">
        <f t="shared" si="22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26"/>
        <v>0</v>
      </c>
      <c r="AB1736" s="228" t="str">
        <f t="shared" si="22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26"/>
        <v>0</v>
      </c>
      <c r="AB1737" s="228" t="str">
        <f t="shared" si="22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26"/>
        <v>0</v>
      </c>
      <c r="AB1738" s="228" t="str">
        <f t="shared" si="22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26"/>
        <v>0</v>
      </c>
      <c r="AB1739" s="228" t="str">
        <f t="shared" si="22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26"/>
        <v>0</v>
      </c>
      <c r="AB1740" s="228" t="str">
        <f t="shared" si="22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26"/>
        <v>0</v>
      </c>
      <c r="AB1741" s="228" t="str">
        <f t="shared" si="22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26"/>
        <v>0</v>
      </c>
      <c r="AB1742" s="228" t="str">
        <f t="shared" si="22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26"/>
        <v>0</v>
      </c>
      <c r="AB1743" s="228" t="str">
        <f t="shared" si="22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26"/>
        <v>0</v>
      </c>
      <c r="AB1744" s="228" t="str">
        <f t="shared" si="22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2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26"/>
        <v>0</v>
      </c>
      <c r="AB1745" s="228" t="str">
        <f t="shared" si="22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2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26"/>
        <v>0</v>
      </c>
      <c r="AB1746" s="228" t="str">
        <f t="shared" si="22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2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26"/>
        <v>0</v>
      </c>
      <c r="AB1747" s="228" t="str">
        <f t="shared" si="22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2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26"/>
        <v>0</v>
      </c>
      <c r="AB1748" s="228" t="str">
        <f t="shared" si="22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2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26"/>
        <v>0</v>
      </c>
      <c r="AB1749" s="228" t="str">
        <f t="shared" si="22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2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26"/>
        <v>0</v>
      </c>
      <c r="AB1750" s="228" t="str">
        <f t="shared" si="22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2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26"/>
        <v>0</v>
      </c>
      <c r="AB1751" s="228" t="str">
        <f t="shared" si="22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2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26"/>
        <v>0</v>
      </c>
      <c r="AB1752" s="228" t="str">
        <f t="shared" si="22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2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26"/>
        <v>0</v>
      </c>
      <c r="AB1753" s="228" t="str">
        <f t="shared" si="22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2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26"/>
        <v>0</v>
      </c>
      <c r="AB1754" s="228" t="str">
        <f t="shared" si="22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2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26"/>
        <v>0</v>
      </c>
      <c r="AB1755" s="228" t="str">
        <f t="shared" si="22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2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29">IF(AND(C1756="Smelter not listed",OR(LEN(D1756)=0,LEN(E1756)=0)),1,0)</f>
        <v>0</v>
      </c>
      <c r="AB1756" s="228" t="str">
        <f t="shared" ref="AB1756:AB1786" si="23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2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29"/>
        <v>0</v>
      </c>
      <c r="AB1757" s="228" t="str">
        <f t="shared" si="23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2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29"/>
        <v>0</v>
      </c>
      <c r="AB1758" s="228" t="str">
        <f t="shared" si="23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2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29"/>
        <v>0</v>
      </c>
      <c r="AB1759" s="228" t="str">
        <f t="shared" si="23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2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29"/>
        <v>0</v>
      </c>
      <c r="AB1760" s="228" t="str">
        <f t="shared" si="23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2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29"/>
        <v>0</v>
      </c>
      <c r="AB1761" s="228" t="str">
        <f t="shared" si="23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2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29"/>
        <v>0</v>
      </c>
      <c r="AB1762" s="228" t="str">
        <f t="shared" si="23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2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29"/>
        <v>0</v>
      </c>
      <c r="AB1763" s="228" t="str">
        <f t="shared" si="23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2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29"/>
        <v>0</v>
      </c>
      <c r="AB1764" s="228" t="str">
        <f t="shared" si="23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2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29"/>
        <v>0</v>
      </c>
      <c r="AB1765" s="228" t="str">
        <f t="shared" si="23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2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29"/>
        <v>0</v>
      </c>
      <c r="AB1766" s="228" t="str">
        <f t="shared" si="23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2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29"/>
        <v>0</v>
      </c>
      <c r="AB1767" s="228" t="str">
        <f t="shared" si="23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2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29"/>
        <v>0</v>
      </c>
      <c r="AB1768" s="228" t="str">
        <f t="shared" si="23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2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29"/>
        <v>0</v>
      </c>
      <c r="AB1769" s="228" t="str">
        <f t="shared" si="23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2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29"/>
        <v>0</v>
      </c>
      <c r="AB1770" s="228" t="str">
        <f t="shared" si="23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2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29"/>
        <v>0</v>
      </c>
      <c r="AB1771" s="228" t="str">
        <f t="shared" si="23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2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29"/>
        <v>0</v>
      </c>
      <c r="AB1772" s="228" t="str">
        <f t="shared" si="23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2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29"/>
        <v>0</v>
      </c>
      <c r="AB1773" s="228" t="str">
        <f t="shared" si="23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2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29"/>
        <v>0</v>
      </c>
      <c r="AB1774" s="228" t="str">
        <f t="shared" si="23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2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29"/>
        <v>0</v>
      </c>
      <c r="AB1775" s="228" t="str">
        <f t="shared" si="23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2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29"/>
        <v>0</v>
      </c>
      <c r="AB1776" s="228" t="str">
        <f t="shared" si="23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2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29"/>
        <v>0</v>
      </c>
      <c r="AB1777" s="228" t="str">
        <f t="shared" si="23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2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29"/>
        <v>0</v>
      </c>
      <c r="AB1778" s="228" t="str">
        <f t="shared" si="23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2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29"/>
        <v>0</v>
      </c>
      <c r="AB1779" s="228" t="str">
        <f t="shared" si="23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2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29"/>
        <v>0</v>
      </c>
      <c r="AB1780" s="228" t="str">
        <f t="shared" si="23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2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29"/>
        <v>0</v>
      </c>
      <c r="AB1781" s="228" t="str">
        <f t="shared" si="23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2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29"/>
        <v>0</v>
      </c>
      <c r="AB1782" s="228" t="str">
        <f t="shared" si="23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2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29"/>
        <v>0</v>
      </c>
      <c r="AB1783" s="228" t="str">
        <f t="shared" si="23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2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29"/>
        <v>0</v>
      </c>
      <c r="AB1784" s="228" t="str">
        <f t="shared" si="23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2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29"/>
        <v>0</v>
      </c>
      <c r="AB1785" s="228" t="str">
        <f t="shared" si="23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2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29"/>
        <v>0</v>
      </c>
      <c r="AB1786" s="228" t="str">
        <f t="shared" si="23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3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32">IF(AND(C1787="Smelter not listed",OR(LEN(D1787)=0,LEN(E1787)=0)),1,0)</f>
        <v>0</v>
      </c>
      <c r="AB1787" s="228" t="str">
        <f t="shared" ref="AB1787" si="23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3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35">IF(AND(C1788="Smelter not listed",OR(LEN(D1788)=0,LEN(E1788)=0)),1,0)</f>
        <v>0</v>
      </c>
      <c r="AB1788" s="228" t="str">
        <f t="shared" ref="AB1788:AB1819" si="23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5"/>
        <v>0</v>
      </c>
      <c r="AB1789" s="228" t="str">
        <f t="shared" si="23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5"/>
        <v>0</v>
      </c>
      <c r="AB1790" s="228" t="str">
        <f t="shared" si="23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5"/>
        <v>0</v>
      </c>
      <c r="AB1791" s="228" t="str">
        <f t="shared" si="23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5"/>
        <v>0</v>
      </c>
      <c r="AB1792" s="228" t="str">
        <f t="shared" si="23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5"/>
        <v>0</v>
      </c>
      <c r="AB1793" s="228" t="str">
        <f t="shared" si="23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5"/>
        <v>0</v>
      </c>
      <c r="AB1794" s="228" t="str">
        <f t="shared" si="23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5"/>
        <v>0</v>
      </c>
      <c r="AB1795" s="228" t="str">
        <f t="shared" si="23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5"/>
        <v>0</v>
      </c>
      <c r="AB1796" s="228" t="str">
        <f t="shared" si="23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5"/>
        <v>0</v>
      </c>
      <c r="AB1797" s="228" t="str">
        <f t="shared" si="23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5"/>
        <v>0</v>
      </c>
      <c r="AB1798" s="228" t="str">
        <f t="shared" si="23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5"/>
        <v>0</v>
      </c>
      <c r="AB1799" s="228" t="str">
        <f t="shared" si="23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5"/>
        <v>0</v>
      </c>
      <c r="AB1800" s="228" t="str">
        <f t="shared" si="23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5"/>
        <v>0</v>
      </c>
      <c r="AB1801" s="228" t="str">
        <f t="shared" si="23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5"/>
        <v>0</v>
      </c>
      <c r="AB1802" s="228" t="str">
        <f t="shared" si="23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5"/>
        <v>0</v>
      </c>
      <c r="AB1803" s="228" t="str">
        <f t="shared" si="23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5"/>
        <v>0</v>
      </c>
      <c r="AB1804" s="228" t="str">
        <f t="shared" si="23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5"/>
        <v>0</v>
      </c>
      <c r="AB1805" s="228" t="str">
        <f t="shared" si="23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35"/>
        <v>0</v>
      </c>
      <c r="AB1806" s="228" t="str">
        <f t="shared" si="23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35"/>
        <v>0</v>
      </c>
      <c r="AB1807" s="228" t="str">
        <f t="shared" si="23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35"/>
        <v>0</v>
      </c>
      <c r="AB1808" s="228" t="str">
        <f t="shared" si="23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35"/>
        <v>0</v>
      </c>
      <c r="AB1809" s="228" t="str">
        <f t="shared" si="23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35"/>
        <v>0</v>
      </c>
      <c r="AB1810" s="228" t="str">
        <f t="shared" si="23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35"/>
        <v>0</v>
      </c>
      <c r="AB1811" s="228" t="str">
        <f t="shared" si="23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3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35"/>
        <v>0</v>
      </c>
      <c r="AB1812" s="228" t="str">
        <f t="shared" si="23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3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35"/>
        <v>0</v>
      </c>
      <c r="AB1813" s="228" t="str">
        <f t="shared" si="23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3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35"/>
        <v>0</v>
      </c>
      <c r="AB1814" s="228" t="str">
        <f t="shared" si="23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3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35"/>
        <v>0</v>
      </c>
      <c r="AB1815" s="228" t="str">
        <f t="shared" si="23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3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35"/>
        <v>0</v>
      </c>
      <c r="AB1816" s="228" t="str">
        <f t="shared" si="23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3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35"/>
        <v>0</v>
      </c>
      <c r="AB1817" s="228" t="str">
        <f t="shared" si="23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3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35"/>
        <v>0</v>
      </c>
      <c r="AB1818" s="228" t="str">
        <f t="shared" si="23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3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35"/>
        <v>0</v>
      </c>
      <c r="AB1819" s="228" t="str">
        <f t="shared" si="23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3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38">IF(AND(C1820="Smelter not listed",OR(LEN(D1820)=0,LEN(E1820)=0)),1,0)</f>
        <v>0</v>
      </c>
      <c r="AB1820" s="228" t="str">
        <f t="shared" ref="AB1820:AB1850" si="23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3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38"/>
        <v>0</v>
      </c>
      <c r="AB1821" s="228" t="str">
        <f t="shared" si="23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3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38"/>
        <v>0</v>
      </c>
      <c r="AB1822" s="228" t="str">
        <f t="shared" si="23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3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38"/>
        <v>0</v>
      </c>
      <c r="AB1823" s="228" t="str">
        <f t="shared" si="23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3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38"/>
        <v>0</v>
      </c>
      <c r="AB1824" s="228" t="str">
        <f t="shared" si="23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3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38"/>
        <v>0</v>
      </c>
      <c r="AB1825" s="228" t="str">
        <f t="shared" si="23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3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38"/>
        <v>0</v>
      </c>
      <c r="AB1826" s="228" t="str">
        <f t="shared" si="23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3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38"/>
        <v>0</v>
      </c>
      <c r="AB1827" s="228" t="str">
        <f t="shared" si="23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3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38"/>
        <v>0</v>
      </c>
      <c r="AB1828" s="228" t="str">
        <f t="shared" si="23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3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38"/>
        <v>0</v>
      </c>
      <c r="AB1829" s="228" t="str">
        <f t="shared" si="23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3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38"/>
        <v>0</v>
      </c>
      <c r="AB1830" s="228" t="str">
        <f t="shared" si="23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3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38"/>
        <v>0</v>
      </c>
      <c r="AB1831" s="228" t="str">
        <f t="shared" si="23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3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38"/>
        <v>0</v>
      </c>
      <c r="AB1832" s="228" t="str">
        <f t="shared" si="23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3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38"/>
        <v>0</v>
      </c>
      <c r="AB1833" s="228" t="str">
        <f t="shared" si="23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3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38"/>
        <v>0</v>
      </c>
      <c r="AB1834" s="228" t="str">
        <f t="shared" si="23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3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38"/>
        <v>0</v>
      </c>
      <c r="AB1835" s="228" t="str">
        <f t="shared" si="23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3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38"/>
        <v>0</v>
      </c>
      <c r="AB1836" s="228" t="str">
        <f t="shared" si="23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3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38"/>
        <v>0</v>
      </c>
      <c r="AB1837" s="228" t="str">
        <f t="shared" si="23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3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38"/>
        <v>0</v>
      </c>
      <c r="AB1838" s="228" t="str">
        <f t="shared" si="23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3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38"/>
        <v>0</v>
      </c>
      <c r="AB1839" s="228" t="str">
        <f t="shared" si="23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3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38"/>
        <v>0</v>
      </c>
      <c r="AB1840" s="228" t="str">
        <f t="shared" si="23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3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38"/>
        <v>0</v>
      </c>
      <c r="AB1841" s="228" t="str">
        <f t="shared" si="23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3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38"/>
        <v>0</v>
      </c>
      <c r="AB1842" s="228" t="str">
        <f t="shared" si="23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3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38"/>
        <v>0</v>
      </c>
      <c r="AB1843" s="228" t="str">
        <f t="shared" si="23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3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38"/>
        <v>0</v>
      </c>
      <c r="AB1844" s="228" t="str">
        <f t="shared" si="23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3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38"/>
        <v>0</v>
      </c>
      <c r="AB1845" s="228" t="str">
        <f t="shared" si="23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3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38"/>
        <v>0</v>
      </c>
      <c r="AB1846" s="228" t="str">
        <f t="shared" si="23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3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38"/>
        <v>0</v>
      </c>
      <c r="AB1847" s="228" t="str">
        <f t="shared" si="23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3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38"/>
        <v>0</v>
      </c>
      <c r="AB1848" s="228" t="str">
        <f t="shared" si="23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3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38"/>
        <v>0</v>
      </c>
      <c r="AB1849" s="228" t="str">
        <f t="shared" si="23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3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38"/>
        <v>0</v>
      </c>
      <c r="AB1850" s="228" t="str">
        <f t="shared" si="23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4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41">IF(AND(C1851="Smelter not listed",OR(LEN(D1851)=0,LEN(E1851)=0)),1,0)</f>
        <v>0</v>
      </c>
      <c r="AB1851" s="228" t="str">
        <f t="shared" ref="AB1851" si="24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4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44">IF(AND(C1852="Smelter not listed",OR(LEN(D1852)=0,LEN(E1852)=0)),1,0)</f>
        <v>0</v>
      </c>
      <c r="AB1852" s="228" t="str">
        <f t="shared" ref="AB1852:AB1883" si="24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4"/>
        <v>0</v>
      </c>
      <c r="AB1853" s="228" t="str">
        <f t="shared" si="24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4"/>
        <v>0</v>
      </c>
      <c r="AB1854" s="228" t="str">
        <f t="shared" si="24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4"/>
        <v>0</v>
      </c>
      <c r="AB1855" s="228" t="str">
        <f t="shared" si="24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4"/>
        <v>0</v>
      </c>
      <c r="AB1856" s="228" t="str">
        <f t="shared" si="24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4"/>
        <v>0</v>
      </c>
      <c r="AB1857" s="228" t="str">
        <f t="shared" si="24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4"/>
        <v>0</v>
      </c>
      <c r="AB1858" s="228" t="str">
        <f t="shared" si="24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4"/>
        <v>0</v>
      </c>
      <c r="AB1859" s="228" t="str">
        <f t="shared" si="24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4"/>
        <v>0</v>
      </c>
      <c r="AB1860" s="228" t="str">
        <f t="shared" si="24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4"/>
        <v>0</v>
      </c>
      <c r="AB1861" s="228" t="str">
        <f t="shared" si="24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4"/>
        <v>0</v>
      </c>
      <c r="AB1862" s="228" t="str">
        <f t="shared" si="24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4"/>
        <v>0</v>
      </c>
      <c r="AB1863" s="228" t="str">
        <f t="shared" si="24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4"/>
        <v>0</v>
      </c>
      <c r="AB1864" s="228" t="str">
        <f t="shared" si="24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4"/>
        <v>0</v>
      </c>
      <c r="AB1865" s="228" t="str">
        <f t="shared" si="24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4"/>
        <v>0</v>
      </c>
      <c r="AB1866" s="228" t="str">
        <f t="shared" si="24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4"/>
        <v>0</v>
      </c>
      <c r="AB1867" s="228" t="str">
        <f t="shared" si="24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4"/>
        <v>0</v>
      </c>
      <c r="AB1868" s="228" t="str">
        <f t="shared" si="24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4"/>
        <v>0</v>
      </c>
      <c r="AB1869" s="228" t="str">
        <f t="shared" si="24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4"/>
        <v>0</v>
      </c>
      <c r="AB1870" s="228" t="str">
        <f t="shared" si="24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44"/>
        <v>0</v>
      </c>
      <c r="AB1871" s="228" t="str">
        <f t="shared" si="24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44"/>
        <v>0</v>
      </c>
      <c r="AB1872" s="228" t="str">
        <f t="shared" si="24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44"/>
        <v>0</v>
      </c>
      <c r="AB1873" s="228" t="str">
        <f t="shared" si="24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44"/>
        <v>0</v>
      </c>
      <c r="AB1874" s="228" t="str">
        <f t="shared" si="24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44"/>
        <v>0</v>
      </c>
      <c r="AB1875" s="228" t="str">
        <f t="shared" si="24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44"/>
        <v>0</v>
      </c>
      <c r="AB1876" s="228" t="str">
        <f t="shared" si="24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44"/>
        <v>0</v>
      </c>
      <c r="AB1877" s="228" t="str">
        <f t="shared" si="24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44"/>
        <v>0</v>
      </c>
      <c r="AB1878" s="228" t="str">
        <f t="shared" si="24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44"/>
        <v>0</v>
      </c>
      <c r="AB1879" s="228" t="str">
        <f t="shared" si="24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44"/>
        <v>0</v>
      </c>
      <c r="AB1880" s="228" t="str">
        <f t="shared" si="24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44"/>
        <v>0</v>
      </c>
      <c r="AB1881" s="228" t="str">
        <f t="shared" si="24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4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44"/>
        <v>0</v>
      </c>
      <c r="AB1882" s="228" t="str">
        <f t="shared" si="24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44"/>
        <v>0</v>
      </c>
      <c r="AB1883" s="228" t="str">
        <f t="shared" si="24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4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47">IF(AND(C1884="Smelter not listed",OR(LEN(D1884)=0,LEN(E1884)=0)),1,0)</f>
        <v>0</v>
      </c>
      <c r="AB1884" s="228" t="str">
        <f t="shared" ref="AB1884:AB1914" si="24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47"/>
        <v>0</v>
      </c>
      <c r="AB1885" s="228" t="str">
        <f t="shared" si="24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47"/>
        <v>0</v>
      </c>
      <c r="AB1886" s="228" t="str">
        <f t="shared" si="24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47"/>
        <v>0</v>
      </c>
      <c r="AB1887" s="228" t="str">
        <f t="shared" si="24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47"/>
        <v>0</v>
      </c>
      <c r="AB1888" s="228" t="str">
        <f t="shared" si="24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47"/>
        <v>0</v>
      </c>
      <c r="AB1889" s="228" t="str">
        <f t="shared" si="24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47"/>
        <v>0</v>
      </c>
      <c r="AB1890" s="228" t="str">
        <f t="shared" si="24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47"/>
        <v>0</v>
      </c>
      <c r="AB1891" s="228" t="str">
        <f t="shared" si="24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47"/>
        <v>0</v>
      </c>
      <c r="AB1892" s="228" t="str">
        <f t="shared" si="24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47"/>
        <v>0</v>
      </c>
      <c r="AB1893" s="228" t="str">
        <f t="shared" si="24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47"/>
        <v>0</v>
      </c>
      <c r="AB1894" s="228" t="str">
        <f t="shared" si="24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47"/>
        <v>0</v>
      </c>
      <c r="AB1895" s="228" t="str">
        <f t="shared" si="24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47"/>
        <v>0</v>
      </c>
      <c r="AB1896" s="228" t="str">
        <f t="shared" si="24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47"/>
        <v>0</v>
      </c>
      <c r="AB1897" s="228" t="str">
        <f t="shared" si="24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47"/>
        <v>0</v>
      </c>
      <c r="AB1898" s="228" t="str">
        <f t="shared" si="24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47"/>
        <v>0</v>
      </c>
      <c r="AB1899" s="228" t="str">
        <f t="shared" si="24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47"/>
        <v>0</v>
      </c>
      <c r="AB1900" s="228" t="str">
        <f t="shared" si="24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47"/>
        <v>0</v>
      </c>
      <c r="AB1901" s="228" t="str">
        <f t="shared" si="24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4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47"/>
        <v>0</v>
      </c>
      <c r="AB1902" s="228" t="str">
        <f t="shared" si="24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4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47"/>
        <v>0</v>
      </c>
      <c r="AB1903" s="228" t="str">
        <f t="shared" si="24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4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47"/>
        <v>0</v>
      </c>
      <c r="AB1904" s="228" t="str">
        <f t="shared" si="24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4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47"/>
        <v>0</v>
      </c>
      <c r="AB1905" s="228" t="str">
        <f t="shared" si="24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4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47"/>
        <v>0</v>
      </c>
      <c r="AB1906" s="228" t="str">
        <f t="shared" si="24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4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47"/>
        <v>0</v>
      </c>
      <c r="AB1907" s="228" t="str">
        <f t="shared" si="24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4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47"/>
        <v>0</v>
      </c>
      <c r="AB1908" s="228" t="str">
        <f t="shared" si="24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4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47"/>
        <v>0</v>
      </c>
      <c r="AB1909" s="228" t="str">
        <f t="shared" si="24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4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47"/>
        <v>0</v>
      </c>
      <c r="AB1910" s="228" t="str">
        <f t="shared" si="24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4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47"/>
        <v>0</v>
      </c>
      <c r="AB1911" s="228" t="str">
        <f t="shared" si="24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4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47"/>
        <v>0</v>
      </c>
      <c r="AB1912" s="228" t="str">
        <f t="shared" si="24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4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47"/>
        <v>0</v>
      </c>
      <c r="AB1913" s="228" t="str">
        <f t="shared" si="24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4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47"/>
        <v>0</v>
      </c>
      <c r="AB1914" s="228" t="str">
        <f t="shared" si="24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4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50">IF(AND(C1915="Smelter not listed",OR(LEN(D1915)=0,LEN(E1915)=0)),1,0)</f>
        <v>0</v>
      </c>
      <c r="AB1915" s="228" t="str">
        <f t="shared" ref="AB1915" si="25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5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53">IF(AND(C1916="Smelter not listed",OR(LEN(D1916)=0,LEN(E1916)=0)),1,0)</f>
        <v>0</v>
      </c>
      <c r="AB1916" s="228" t="str">
        <f t="shared" ref="AB1916:AB1947" si="25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3"/>
        <v>0</v>
      </c>
      <c r="AB1917" s="228" t="str">
        <f t="shared" si="25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3"/>
        <v>0</v>
      </c>
      <c r="AB1918" s="228" t="str">
        <f t="shared" si="25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3"/>
        <v>0</v>
      </c>
      <c r="AB1919" s="228" t="str">
        <f t="shared" si="25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3"/>
        <v>0</v>
      </c>
      <c r="AB1920" s="228" t="str">
        <f t="shared" si="25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3"/>
        <v>0</v>
      </c>
      <c r="AB1921" s="228" t="str">
        <f t="shared" si="25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3"/>
        <v>0</v>
      </c>
      <c r="AB1922" s="228" t="str">
        <f t="shared" si="25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3"/>
        <v>0</v>
      </c>
      <c r="AB1923" s="228" t="str">
        <f t="shared" si="25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3"/>
        <v>0</v>
      </c>
      <c r="AB1924" s="228" t="str">
        <f t="shared" si="25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3"/>
        <v>0</v>
      </c>
      <c r="AB1925" s="228" t="str">
        <f t="shared" si="25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3"/>
        <v>0</v>
      </c>
      <c r="AB1926" s="228" t="str">
        <f t="shared" si="25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3"/>
        <v>0</v>
      </c>
      <c r="AB1927" s="228" t="str">
        <f t="shared" si="25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3"/>
        <v>0</v>
      </c>
      <c r="AB1928" s="228" t="str">
        <f t="shared" si="25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3"/>
        <v>0</v>
      </c>
      <c r="AB1929" s="228" t="str">
        <f t="shared" si="25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3"/>
        <v>0</v>
      </c>
      <c r="AB1930" s="228" t="str">
        <f t="shared" si="25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3"/>
        <v>0</v>
      </c>
      <c r="AB1931" s="228" t="str">
        <f t="shared" si="25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3"/>
        <v>0</v>
      </c>
      <c r="AB1932" s="228" t="str">
        <f t="shared" si="25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3"/>
        <v>0</v>
      </c>
      <c r="AB1933" s="228" t="str">
        <f t="shared" si="25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3"/>
        <v>0</v>
      </c>
      <c r="AB1934" s="228" t="str">
        <f t="shared" si="25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3"/>
        <v>0</v>
      </c>
      <c r="AB1935" s="228" t="str">
        <f t="shared" si="25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3"/>
        <v>0</v>
      </c>
      <c r="AB1936" s="228" t="str">
        <f t="shared" si="25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3"/>
        <v>0</v>
      </c>
      <c r="AB1937" s="228" t="str">
        <f t="shared" si="25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3"/>
        <v>0</v>
      </c>
      <c r="AB1938" s="228" t="str">
        <f t="shared" si="25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3"/>
        <v>0</v>
      </c>
      <c r="AB1939" s="228" t="str">
        <f t="shared" si="25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3"/>
        <v>0</v>
      </c>
      <c r="AB1940" s="228" t="str">
        <f t="shared" si="25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3"/>
        <v>0</v>
      </c>
      <c r="AB1941" s="228" t="str">
        <f t="shared" si="25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53"/>
        <v>0</v>
      </c>
      <c r="AB1942" s="228" t="str">
        <f t="shared" si="25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53"/>
        <v>0</v>
      </c>
      <c r="AB1943" s="228" t="str">
        <f t="shared" si="25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53"/>
        <v>0</v>
      </c>
      <c r="AB1944" s="228" t="str">
        <f t="shared" si="25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53"/>
        <v>0</v>
      </c>
      <c r="AB1945" s="228" t="str">
        <f t="shared" si="25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53"/>
        <v>0</v>
      </c>
      <c r="AB1946" s="228" t="str">
        <f t="shared" si="25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53"/>
        <v>0</v>
      </c>
      <c r="AB1947" s="228" t="str">
        <f t="shared" si="25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5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56">IF(AND(C1948="Smelter not listed",OR(LEN(D1948)=0,LEN(E1948)=0)),1,0)</f>
        <v>0</v>
      </c>
      <c r="AB1948" s="228" t="str">
        <f t="shared" ref="AB1948:AB1978" si="25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56"/>
        <v>0</v>
      </c>
      <c r="AB1949" s="228" t="str">
        <f t="shared" si="25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56"/>
        <v>0</v>
      </c>
      <c r="AB1950" s="228" t="str">
        <f t="shared" si="25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56"/>
        <v>0</v>
      </c>
      <c r="AB1951" s="228" t="str">
        <f t="shared" si="25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56"/>
        <v>0</v>
      </c>
      <c r="AB1952" s="228" t="str">
        <f t="shared" si="25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56"/>
        <v>0</v>
      </c>
      <c r="AB1953" s="228" t="str">
        <f t="shared" si="25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56"/>
        <v>0</v>
      </c>
      <c r="AB1954" s="228" t="str">
        <f t="shared" si="25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56"/>
        <v>0</v>
      </c>
      <c r="AB1955" s="228" t="str">
        <f t="shared" si="25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56"/>
        <v>0</v>
      </c>
      <c r="AB1956" s="228" t="str">
        <f t="shared" si="25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56"/>
        <v>0</v>
      </c>
      <c r="AB1957" s="228" t="str">
        <f t="shared" si="25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56"/>
        <v>0</v>
      </c>
      <c r="AB1958" s="228" t="str">
        <f t="shared" si="25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56"/>
        <v>0</v>
      </c>
      <c r="AB1959" s="228" t="str">
        <f t="shared" si="25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56"/>
        <v>0</v>
      </c>
      <c r="AB1960" s="228" t="str">
        <f t="shared" si="25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56"/>
        <v>0</v>
      </c>
      <c r="AB1961" s="228" t="str">
        <f t="shared" si="25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56"/>
        <v>0</v>
      </c>
      <c r="AB1962" s="228" t="str">
        <f t="shared" si="25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6"/>
        <v>0</v>
      </c>
      <c r="AB1963" s="228" t="str">
        <f t="shared" si="25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6"/>
        <v>0</v>
      </c>
      <c r="AB1964" s="228" t="str">
        <f t="shared" si="25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5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56"/>
        <v>0</v>
      </c>
      <c r="AB1965" s="228" t="str">
        <f t="shared" si="25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5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56"/>
        <v>0</v>
      </c>
      <c r="AB1966" s="228" t="str">
        <f t="shared" si="25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5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56"/>
        <v>0</v>
      </c>
      <c r="AB1967" s="228" t="str">
        <f t="shared" si="25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5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56"/>
        <v>0</v>
      </c>
      <c r="AB1968" s="228" t="str">
        <f t="shared" si="25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5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56"/>
        <v>0</v>
      </c>
      <c r="AB1969" s="228" t="str">
        <f t="shared" si="25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5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56"/>
        <v>0</v>
      </c>
      <c r="AB1970" s="228" t="str">
        <f t="shared" si="25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5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56"/>
        <v>0</v>
      </c>
      <c r="AB1971" s="228" t="str">
        <f t="shared" si="25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5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56"/>
        <v>0</v>
      </c>
      <c r="AB1972" s="228" t="str">
        <f t="shared" si="25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5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56"/>
        <v>0</v>
      </c>
      <c r="AB1973" s="228" t="str">
        <f t="shared" si="25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5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56"/>
        <v>0</v>
      </c>
      <c r="AB1974" s="228" t="str">
        <f t="shared" si="25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5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56"/>
        <v>0</v>
      </c>
      <c r="AB1975" s="228" t="str">
        <f t="shared" si="25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5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56"/>
        <v>0</v>
      </c>
      <c r="AB1976" s="228" t="str">
        <f t="shared" si="25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5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56"/>
        <v>0</v>
      </c>
      <c r="AB1977" s="228" t="str">
        <f t="shared" si="25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5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56"/>
        <v>0</v>
      </c>
      <c r="AB1978" s="228" t="str">
        <f t="shared" si="25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5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59">IF(AND(C1979="Smelter not listed",OR(LEN(D1979)=0,LEN(E1979)=0)),1,0)</f>
        <v>0</v>
      </c>
      <c r="AB1979" s="228" t="str">
        <f t="shared" ref="AB1979" si="26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6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62">IF(AND(C1980="Smelter not listed",OR(LEN(D1980)=0,LEN(E1980)=0)),1,0)</f>
        <v>0</v>
      </c>
      <c r="AB1980" s="228" t="str">
        <f t="shared" ref="AB1980:AB2011" si="26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2"/>
        <v>0</v>
      </c>
      <c r="AB1981" s="228" t="str">
        <f t="shared" si="26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2"/>
        <v>0</v>
      </c>
      <c r="AB1982" s="228" t="str">
        <f t="shared" si="26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2"/>
        <v>0</v>
      </c>
      <c r="AB1983" s="228" t="str">
        <f t="shared" si="26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2"/>
        <v>0</v>
      </c>
      <c r="AB1984" s="228" t="str">
        <f t="shared" si="26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2"/>
        <v>0</v>
      </c>
      <c r="AB1985" s="228" t="str">
        <f t="shared" si="26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2"/>
        <v>0</v>
      </c>
      <c r="AB1986" s="228" t="str">
        <f t="shared" si="26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2"/>
        <v>0</v>
      </c>
      <c r="AB1987" s="228" t="str">
        <f t="shared" si="26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2"/>
        <v>0</v>
      </c>
      <c r="AB1988" s="228" t="str">
        <f t="shared" si="26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2"/>
        <v>0</v>
      </c>
      <c r="AB1989" s="228" t="str">
        <f t="shared" si="26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2"/>
        <v>0</v>
      </c>
      <c r="AB1990" s="228" t="str">
        <f t="shared" si="26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2"/>
        <v>0</v>
      </c>
      <c r="AB1991" s="228" t="str">
        <f t="shared" si="26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2"/>
        <v>0</v>
      </c>
      <c r="AB1992" s="228" t="str">
        <f t="shared" si="26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2"/>
        <v>0</v>
      </c>
      <c r="AB1993" s="228" t="str">
        <f t="shared" si="26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2"/>
        <v>0</v>
      </c>
      <c r="AB1994" s="228" t="str">
        <f t="shared" si="26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2"/>
        <v>0</v>
      </c>
      <c r="AB1995" s="228" t="str">
        <f t="shared" si="26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2"/>
        <v>0</v>
      </c>
      <c r="AB1996" s="228" t="str">
        <f t="shared" si="26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2"/>
        <v>0</v>
      </c>
      <c r="AB1997" s="228" t="str">
        <f t="shared" si="26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2"/>
        <v>0</v>
      </c>
      <c r="AB1998" s="228" t="str">
        <f t="shared" si="26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2"/>
        <v>0</v>
      </c>
      <c r="AB1999" s="228" t="str">
        <f t="shared" si="26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2"/>
        <v>0</v>
      </c>
      <c r="AB2000" s="228" t="str">
        <f t="shared" si="26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2"/>
        <v>0</v>
      </c>
      <c r="AB2001" s="228" t="str">
        <f t="shared" si="26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2"/>
        <v>0</v>
      </c>
      <c r="AB2002" s="228" t="str">
        <f t="shared" si="26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2"/>
        <v>0</v>
      </c>
      <c r="AB2003" s="228" t="str">
        <f t="shared" si="26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2"/>
        <v>0</v>
      </c>
      <c r="AB2004" s="228" t="str">
        <f t="shared" si="26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2"/>
        <v>0</v>
      </c>
      <c r="AB2005" s="228" t="str">
        <f t="shared" si="26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2"/>
        <v>0</v>
      </c>
      <c r="AB2006" s="228" t="str">
        <f t="shared" si="26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2"/>
        <v>0</v>
      </c>
      <c r="AB2007" s="228" t="str">
        <f t="shared" si="26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2"/>
        <v>0</v>
      </c>
      <c r="AB2008" s="228" t="str">
        <f t="shared" si="26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2"/>
        <v>0</v>
      </c>
      <c r="AB2009" s="228" t="str">
        <f t="shared" si="26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62"/>
        <v>0</v>
      </c>
      <c r="AB2010" s="228" t="str">
        <f t="shared" si="26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62"/>
        <v>0</v>
      </c>
      <c r="AB2011" s="228" t="str">
        <f t="shared" si="26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6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65">IF(AND(C2012="Smelter not listed",OR(LEN(D2012)=0,LEN(E2012)=0)),1,0)</f>
        <v>0</v>
      </c>
      <c r="AB2012" s="228" t="str">
        <f t="shared" ref="AB2012:AB2042" si="26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65"/>
        <v>0</v>
      </c>
      <c r="AB2013" s="228" t="str">
        <f t="shared" si="26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65"/>
        <v>0</v>
      </c>
      <c r="AB2014" s="228" t="str">
        <f t="shared" si="26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65"/>
        <v>0</v>
      </c>
      <c r="AB2015" s="228" t="str">
        <f t="shared" si="26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65"/>
        <v>0</v>
      </c>
      <c r="AB2016" s="228" t="str">
        <f t="shared" si="26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65"/>
        <v>0</v>
      </c>
      <c r="AB2017" s="228" t="str">
        <f t="shared" si="26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65"/>
        <v>0</v>
      </c>
      <c r="AB2018" s="228" t="str">
        <f t="shared" si="26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65"/>
        <v>0</v>
      </c>
      <c r="AB2019" s="228" t="str">
        <f t="shared" si="26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65"/>
        <v>0</v>
      </c>
      <c r="AB2020" s="228" t="str">
        <f t="shared" si="26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65"/>
        <v>0</v>
      </c>
      <c r="AB2021" s="228" t="str">
        <f t="shared" si="26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65"/>
        <v>0</v>
      </c>
      <c r="AB2022" s="228" t="str">
        <f t="shared" si="26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65"/>
        <v>0</v>
      </c>
      <c r="AB2023" s="228" t="str">
        <f t="shared" si="26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65"/>
        <v>0</v>
      </c>
      <c r="AB2024" s="228" t="str">
        <f t="shared" si="26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65"/>
        <v>0</v>
      </c>
      <c r="AB2025" s="228" t="str">
        <f t="shared" si="26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65"/>
        <v>0</v>
      </c>
      <c r="AB2026" s="228" t="str">
        <f t="shared" si="26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65"/>
        <v>0</v>
      </c>
      <c r="AB2027" s="228" t="str">
        <f t="shared" si="26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65"/>
        <v>0</v>
      </c>
      <c r="AB2028" s="228" t="str">
        <f t="shared" si="26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65"/>
        <v>0</v>
      </c>
      <c r="AB2029" s="228" t="str">
        <f t="shared" si="26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6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65"/>
        <v>0</v>
      </c>
      <c r="AB2030" s="228" t="str">
        <f t="shared" si="26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6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65"/>
        <v>0</v>
      </c>
      <c r="AB2031" s="228" t="str">
        <f t="shared" si="26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6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65"/>
        <v>0</v>
      </c>
      <c r="AB2032" s="228" t="str">
        <f t="shared" si="26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6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65"/>
        <v>0</v>
      </c>
      <c r="AB2033" s="228" t="str">
        <f t="shared" si="26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6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65"/>
        <v>0</v>
      </c>
      <c r="AB2034" s="228" t="str">
        <f t="shared" si="26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6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65"/>
        <v>0</v>
      </c>
      <c r="AB2035" s="228" t="str">
        <f t="shared" si="26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6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65"/>
        <v>0</v>
      </c>
      <c r="AB2036" s="228" t="str">
        <f t="shared" si="26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6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65"/>
        <v>0</v>
      </c>
      <c r="AB2037" s="228" t="str">
        <f t="shared" si="26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6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65"/>
        <v>0</v>
      </c>
      <c r="AB2038" s="228" t="str">
        <f t="shared" si="26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6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65"/>
        <v>0</v>
      </c>
      <c r="AB2039" s="228" t="str">
        <f t="shared" si="26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6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65"/>
        <v>0</v>
      </c>
      <c r="AB2040" s="228" t="str">
        <f t="shared" si="26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6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65"/>
        <v>0</v>
      </c>
      <c r="AB2041" s="228" t="str">
        <f t="shared" si="26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6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65"/>
        <v>0</v>
      </c>
      <c r="AB2042" s="228" t="str">
        <f t="shared" si="26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6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68">IF(AND(C2043="Smelter not listed",OR(LEN(D2043)=0,LEN(E2043)=0)),1,0)</f>
        <v>0</v>
      </c>
      <c r="AB2043" s="228" t="str">
        <f t="shared" ref="AB2043" si="26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7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71">IF(AND(C2044="Smelter not listed",OR(LEN(D2044)=0,LEN(E2044)=0)),1,0)</f>
        <v>0</v>
      </c>
      <c r="AB2044" s="228" t="str">
        <f t="shared" ref="AB2044:AB2075" si="27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1"/>
        <v>0</v>
      </c>
      <c r="AB2045" s="228" t="str">
        <f t="shared" si="27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1"/>
        <v>0</v>
      </c>
      <c r="AB2046" s="228" t="str">
        <f t="shared" si="27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1"/>
        <v>0</v>
      </c>
      <c r="AB2047" s="228" t="str">
        <f t="shared" si="27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1"/>
        <v>0</v>
      </c>
      <c r="AB2048" s="228" t="str">
        <f t="shared" si="27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1"/>
        <v>0</v>
      </c>
      <c r="AB2049" s="228" t="str">
        <f t="shared" si="27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1"/>
        <v>0</v>
      </c>
      <c r="AB2050" s="228" t="str">
        <f t="shared" si="27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1"/>
        <v>0</v>
      </c>
      <c r="AB2051" s="228" t="str">
        <f t="shared" si="27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1"/>
        <v>0</v>
      </c>
      <c r="AB2052" s="228" t="str">
        <f t="shared" si="27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1"/>
        <v>0</v>
      </c>
      <c r="AB2053" s="228" t="str">
        <f t="shared" si="27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1"/>
        <v>0</v>
      </c>
      <c r="AB2054" s="228" t="str">
        <f t="shared" si="27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1"/>
        <v>0</v>
      </c>
      <c r="AB2055" s="228" t="str">
        <f t="shared" si="27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1"/>
        <v>0</v>
      </c>
      <c r="AB2056" s="228" t="str">
        <f t="shared" si="27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1"/>
        <v>0</v>
      </c>
      <c r="AB2057" s="228" t="str">
        <f t="shared" si="27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1"/>
        <v>0</v>
      </c>
      <c r="AB2058" s="228" t="str">
        <f t="shared" si="27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1"/>
        <v>0</v>
      </c>
      <c r="AB2059" s="228" t="str">
        <f t="shared" si="27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1"/>
        <v>0</v>
      </c>
      <c r="AB2060" s="228" t="str">
        <f t="shared" si="27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1"/>
        <v>0</v>
      </c>
      <c r="AB2061" s="228" t="str">
        <f t="shared" si="27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1"/>
        <v>0</v>
      </c>
      <c r="AB2062" s="228" t="str">
        <f t="shared" si="27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1"/>
        <v>0</v>
      </c>
      <c r="AB2063" s="228" t="str">
        <f t="shared" si="27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1"/>
        <v>0</v>
      </c>
      <c r="AB2064" s="228" t="str">
        <f t="shared" si="27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1"/>
        <v>0</v>
      </c>
      <c r="AB2065" s="228" t="str">
        <f t="shared" si="27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1"/>
        <v>0</v>
      </c>
      <c r="AB2066" s="228" t="str">
        <f t="shared" si="27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1"/>
        <v>0</v>
      </c>
      <c r="AB2067" s="228" t="str">
        <f t="shared" si="27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1"/>
        <v>0</v>
      </c>
      <c r="AB2068" s="228" t="str">
        <f t="shared" si="27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1"/>
        <v>0</v>
      </c>
      <c r="AB2069" s="228" t="str">
        <f t="shared" si="27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1"/>
        <v>0</v>
      </c>
      <c r="AB2070" s="228" t="str">
        <f t="shared" si="27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1"/>
        <v>0</v>
      </c>
      <c r="AB2071" s="228" t="str">
        <f t="shared" si="27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1"/>
        <v>0</v>
      </c>
      <c r="AB2072" s="228" t="str">
        <f t="shared" si="27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1"/>
        <v>0</v>
      </c>
      <c r="AB2073" s="228" t="str">
        <f t="shared" si="27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1"/>
        <v>0</v>
      </c>
      <c r="AB2074" s="228" t="str">
        <f t="shared" si="27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1"/>
        <v>0</v>
      </c>
      <c r="AB2075" s="228" t="str">
        <f t="shared" si="27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7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74">IF(AND(C2076="Smelter not listed",OR(LEN(D2076)=0,LEN(E2076)=0)),1,0)</f>
        <v>0</v>
      </c>
      <c r="AB2076" s="228" t="str">
        <f t="shared" ref="AB2076:AB2106" si="27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4"/>
        <v>0</v>
      </c>
      <c r="AB2077" s="228" t="str">
        <f t="shared" si="27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4"/>
        <v>0</v>
      </c>
      <c r="AB2078" s="228" t="str">
        <f t="shared" si="27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4"/>
        <v>0</v>
      </c>
      <c r="AB2079" s="228" t="str">
        <f t="shared" si="27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4"/>
        <v>0</v>
      </c>
      <c r="AB2080" s="228" t="str">
        <f t="shared" si="27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4"/>
        <v>0</v>
      </c>
      <c r="AB2081" s="228" t="str">
        <f t="shared" si="27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4"/>
        <v>0</v>
      </c>
      <c r="AB2082" s="228" t="str">
        <f t="shared" si="27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4"/>
        <v>0</v>
      </c>
      <c r="AB2083" s="228" t="str">
        <f t="shared" si="27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4"/>
        <v>0</v>
      </c>
      <c r="AB2084" s="228" t="str">
        <f t="shared" si="27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4"/>
        <v>0</v>
      </c>
      <c r="AB2085" s="228" t="str">
        <f t="shared" si="27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4"/>
        <v>0</v>
      </c>
      <c r="AB2086" s="228" t="str">
        <f t="shared" si="27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4"/>
        <v>0</v>
      </c>
      <c r="AB2087" s="228" t="str">
        <f t="shared" si="27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4"/>
        <v>0</v>
      </c>
      <c r="AB2088" s="228" t="str">
        <f t="shared" si="27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4"/>
        <v>0</v>
      </c>
      <c r="AB2089" s="228" t="str">
        <f t="shared" si="27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4"/>
        <v>0</v>
      </c>
      <c r="AB2090" s="228" t="str">
        <f t="shared" si="27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4"/>
        <v>0</v>
      </c>
      <c r="AB2091" s="228" t="str">
        <f t="shared" si="27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4"/>
        <v>0</v>
      </c>
      <c r="AB2092" s="228" t="str">
        <f t="shared" si="27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74"/>
        <v>0</v>
      </c>
      <c r="AB2093" s="228" t="str">
        <f t="shared" si="27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74"/>
        <v>0</v>
      </c>
      <c r="AB2094" s="228" t="str">
        <f t="shared" si="27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74"/>
        <v>0</v>
      </c>
      <c r="AB2095" s="228" t="str">
        <f t="shared" si="27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7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74"/>
        <v>0</v>
      </c>
      <c r="AB2096" s="228" t="str">
        <f t="shared" si="27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7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74"/>
        <v>0</v>
      </c>
      <c r="AB2097" s="228" t="str">
        <f t="shared" si="27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7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74"/>
        <v>0</v>
      </c>
      <c r="AB2098" s="228" t="str">
        <f t="shared" si="27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7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74"/>
        <v>0</v>
      </c>
      <c r="AB2099" s="228" t="str">
        <f t="shared" si="27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7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74"/>
        <v>0</v>
      </c>
      <c r="AB2100" s="228" t="str">
        <f t="shared" si="27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7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74"/>
        <v>0</v>
      </c>
      <c r="AB2101" s="228" t="str">
        <f t="shared" si="27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7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74"/>
        <v>0</v>
      </c>
      <c r="AB2102" s="228" t="str">
        <f t="shared" si="27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7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74"/>
        <v>0</v>
      </c>
      <c r="AB2103" s="228" t="str">
        <f t="shared" si="27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7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74"/>
        <v>0</v>
      </c>
      <c r="AB2104" s="228" t="str">
        <f t="shared" si="27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7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74"/>
        <v>0</v>
      </c>
      <c r="AB2105" s="228" t="str">
        <f t="shared" si="27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7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74"/>
        <v>0</v>
      </c>
      <c r="AB2106" s="228" t="str">
        <f t="shared" si="27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7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77">IF(AND(C2107="Smelter not listed",OR(LEN(D2107)=0,LEN(E2107)=0)),1,0)</f>
        <v>0</v>
      </c>
      <c r="AB2107" s="228" t="str">
        <f t="shared" ref="AB2107" si="27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7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80">IF(AND(C2108="Smelter not listed",OR(LEN(D2108)=0,LEN(E2108)=0)),1,0)</f>
        <v>0</v>
      </c>
      <c r="AB2108" s="228" t="str">
        <f t="shared" ref="AB2108:AB2139" si="28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7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0"/>
        <v>0</v>
      </c>
      <c r="AB2109" s="228" t="str">
        <f t="shared" si="28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7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0"/>
        <v>0</v>
      </c>
      <c r="AB2110" s="228" t="str">
        <f t="shared" si="28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7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0"/>
        <v>0</v>
      </c>
      <c r="AB2111" s="228" t="str">
        <f t="shared" si="28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7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0"/>
        <v>0</v>
      </c>
      <c r="AB2112" s="228" t="str">
        <f t="shared" si="28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7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0"/>
        <v>0</v>
      </c>
      <c r="AB2113" s="228" t="str">
        <f t="shared" si="28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7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0"/>
        <v>0</v>
      </c>
      <c r="AB2114" s="228" t="str">
        <f t="shared" si="28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7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0"/>
        <v>0</v>
      </c>
      <c r="AB2115" s="228" t="str">
        <f t="shared" si="28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7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0"/>
        <v>0</v>
      </c>
      <c r="AB2116" s="228" t="str">
        <f t="shared" si="28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7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0"/>
        <v>0</v>
      </c>
      <c r="AB2117" s="228" t="str">
        <f t="shared" si="28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7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0"/>
        <v>0</v>
      </c>
      <c r="AB2118" s="228" t="str">
        <f t="shared" si="28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7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0"/>
        <v>0</v>
      </c>
      <c r="AB2119" s="228" t="str">
        <f t="shared" si="28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7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0"/>
        <v>0</v>
      </c>
      <c r="AB2120" s="228" t="str">
        <f t="shared" si="28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7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0"/>
        <v>0</v>
      </c>
      <c r="AB2121" s="228" t="str">
        <f t="shared" si="28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7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0"/>
        <v>0</v>
      </c>
      <c r="AB2122" s="228" t="str">
        <f t="shared" si="28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7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0"/>
        <v>0</v>
      </c>
      <c r="AB2123" s="228" t="str">
        <f t="shared" si="28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7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0"/>
        <v>0</v>
      </c>
      <c r="AB2124" s="228" t="str">
        <f t="shared" si="28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7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0"/>
        <v>0</v>
      </c>
      <c r="AB2125" s="228" t="str">
        <f t="shared" si="28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7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0"/>
        <v>0</v>
      </c>
      <c r="AB2126" s="228" t="str">
        <f t="shared" si="28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7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0"/>
        <v>0</v>
      </c>
      <c r="AB2127" s="228" t="str">
        <f t="shared" si="28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7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0"/>
        <v>0</v>
      </c>
      <c r="AB2128" s="228" t="str">
        <f t="shared" si="28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7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0"/>
        <v>0</v>
      </c>
      <c r="AB2129" s="228" t="str">
        <f t="shared" si="28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7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0"/>
        <v>0</v>
      </c>
      <c r="AB2130" s="228" t="str">
        <f t="shared" si="28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7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0"/>
        <v>0</v>
      </c>
      <c r="AB2131" s="228" t="str">
        <f t="shared" si="28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7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0"/>
        <v>0</v>
      </c>
      <c r="AB2132" s="228" t="str">
        <f t="shared" si="28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7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0"/>
        <v>0</v>
      </c>
      <c r="AB2133" s="228" t="str">
        <f t="shared" si="28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7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0"/>
        <v>0</v>
      </c>
      <c r="AB2134" s="228" t="str">
        <f t="shared" si="28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7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0"/>
        <v>0</v>
      </c>
      <c r="AB2135" s="228" t="str">
        <f t="shared" si="28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7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0"/>
        <v>0</v>
      </c>
      <c r="AB2136" s="228" t="str">
        <f t="shared" si="28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7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0"/>
        <v>0</v>
      </c>
      <c r="AB2137" s="228" t="str">
        <f t="shared" si="28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7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0"/>
        <v>0</v>
      </c>
      <c r="AB2138" s="228" t="str">
        <f t="shared" si="28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7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0"/>
        <v>0</v>
      </c>
      <c r="AB2139" s="228" t="str">
        <f t="shared" si="28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8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83">IF(AND(C2140="Smelter not listed",OR(LEN(D2140)=0,LEN(E2140)=0)),1,0)</f>
        <v>0</v>
      </c>
      <c r="AB2140" s="228" t="str">
        <f t="shared" ref="AB2140:AB2170" si="28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3"/>
        <v>0</v>
      </c>
      <c r="AB2141" s="228" t="str">
        <f t="shared" si="28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3"/>
        <v>0</v>
      </c>
      <c r="AB2142" s="228" t="str">
        <f t="shared" si="28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3"/>
        <v>0</v>
      </c>
      <c r="AB2143" s="228" t="str">
        <f t="shared" si="28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3"/>
        <v>0</v>
      </c>
      <c r="AB2144" s="228" t="str">
        <f t="shared" si="28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3"/>
        <v>0</v>
      </c>
      <c r="AB2145" s="228" t="str">
        <f t="shared" si="28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3"/>
        <v>0</v>
      </c>
      <c r="AB2146" s="228" t="str">
        <f t="shared" si="28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3"/>
        <v>0</v>
      </c>
      <c r="AB2147" s="228" t="str">
        <f t="shared" si="28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3"/>
        <v>0</v>
      </c>
      <c r="AB2148" s="228" t="str">
        <f t="shared" si="28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3"/>
        <v>0</v>
      </c>
      <c r="AB2149" s="228" t="str">
        <f t="shared" si="28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3"/>
        <v>0</v>
      </c>
      <c r="AB2150" s="228" t="str">
        <f t="shared" si="28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3"/>
        <v>0</v>
      </c>
      <c r="AB2151" s="228" t="str">
        <f t="shared" si="28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3"/>
        <v>0</v>
      </c>
      <c r="AB2152" s="228" t="str">
        <f t="shared" si="28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3"/>
        <v>0</v>
      </c>
      <c r="AB2153" s="228" t="str">
        <f t="shared" si="28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3"/>
        <v>0</v>
      </c>
      <c r="AB2154" s="228" t="str">
        <f t="shared" si="28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3"/>
        <v>0</v>
      </c>
      <c r="AB2155" s="228" t="str">
        <f t="shared" si="28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3"/>
        <v>0</v>
      </c>
      <c r="AB2156" s="228" t="str">
        <f t="shared" si="28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83"/>
        <v>0</v>
      </c>
      <c r="AB2157" s="228" t="str">
        <f t="shared" si="28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83"/>
        <v>0</v>
      </c>
      <c r="AB2158" s="228" t="str">
        <f t="shared" si="28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83"/>
        <v>0</v>
      </c>
      <c r="AB2159" s="228" t="str">
        <f t="shared" si="28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83"/>
        <v>0</v>
      </c>
      <c r="AB2160" s="228" t="str">
        <f t="shared" si="28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83"/>
        <v>0</v>
      </c>
      <c r="AB2161" s="228" t="str">
        <f t="shared" si="28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83"/>
        <v>0</v>
      </c>
      <c r="AB2162" s="228" t="str">
        <f t="shared" si="28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83"/>
        <v>0</v>
      </c>
      <c r="AB2163" s="228" t="str">
        <f t="shared" si="28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83"/>
        <v>0</v>
      </c>
      <c r="AB2164" s="228" t="str">
        <f t="shared" si="28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83"/>
        <v>0</v>
      </c>
      <c r="AB2165" s="228" t="str">
        <f t="shared" si="28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8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83"/>
        <v>0</v>
      </c>
      <c r="AB2166" s="228" t="str">
        <f t="shared" si="28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8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83"/>
        <v>0</v>
      </c>
      <c r="AB2167" s="228" t="str">
        <f t="shared" si="28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8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83"/>
        <v>0</v>
      </c>
      <c r="AB2168" s="228" t="str">
        <f t="shared" si="28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8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83"/>
        <v>0</v>
      </c>
      <c r="AB2169" s="228" t="str">
        <f t="shared" si="28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8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83"/>
        <v>0</v>
      </c>
      <c r="AB2170" s="228" t="str">
        <f t="shared" si="28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8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86">IF(AND(C2171="Smelter not listed",OR(LEN(D2171)=0,LEN(E2171)=0)),1,0)</f>
        <v>0</v>
      </c>
      <c r="AB2171" s="228" t="str">
        <f t="shared" ref="AB2171" si="28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8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89">IF(AND(C2172="Smelter not listed",OR(LEN(D2172)=0,LEN(E2172)=0)),1,0)</f>
        <v>0</v>
      </c>
      <c r="AB2172" s="228" t="str">
        <f t="shared" ref="AB2172:AB2203" si="29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8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89"/>
        <v>0</v>
      </c>
      <c r="AB2173" s="228" t="str">
        <f t="shared" si="29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8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89"/>
        <v>0</v>
      </c>
      <c r="AB2174" s="228" t="str">
        <f t="shared" si="29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8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89"/>
        <v>0</v>
      </c>
      <c r="AB2175" s="228" t="str">
        <f t="shared" si="29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8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89"/>
        <v>0</v>
      </c>
      <c r="AB2176" s="228" t="str">
        <f t="shared" si="29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8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89"/>
        <v>0</v>
      </c>
      <c r="AB2177" s="228" t="str">
        <f t="shared" si="29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8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89"/>
        <v>0</v>
      </c>
      <c r="AB2178" s="228" t="str">
        <f t="shared" si="29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8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89"/>
        <v>0</v>
      </c>
      <c r="AB2179" s="228" t="str">
        <f t="shared" si="29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8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89"/>
        <v>0</v>
      </c>
      <c r="AB2180" s="228" t="str">
        <f t="shared" si="29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8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89"/>
        <v>0</v>
      </c>
      <c r="AB2181" s="228" t="str">
        <f t="shared" si="29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8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89"/>
        <v>0</v>
      </c>
      <c r="AB2182" s="228" t="str">
        <f t="shared" si="29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8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89"/>
        <v>0</v>
      </c>
      <c r="AB2183" s="228" t="str">
        <f t="shared" si="29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8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89"/>
        <v>0</v>
      </c>
      <c r="AB2184" s="228" t="str">
        <f t="shared" si="29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8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89"/>
        <v>0</v>
      </c>
      <c r="AB2185" s="228" t="str">
        <f t="shared" si="29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8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89"/>
        <v>0</v>
      </c>
      <c r="AB2186" s="228" t="str">
        <f t="shared" si="29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8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89"/>
        <v>0</v>
      </c>
      <c r="AB2187" s="228" t="str">
        <f t="shared" si="29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8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89"/>
        <v>0</v>
      </c>
      <c r="AB2188" s="228" t="str">
        <f t="shared" si="29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8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89"/>
        <v>0</v>
      </c>
      <c r="AB2189" s="228" t="str">
        <f t="shared" si="29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8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89"/>
        <v>0</v>
      </c>
      <c r="AB2190" s="228" t="str">
        <f t="shared" si="29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8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89"/>
        <v>0</v>
      </c>
      <c r="AB2191" s="228" t="str">
        <f t="shared" si="29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8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89"/>
        <v>0</v>
      </c>
      <c r="AB2192" s="228" t="str">
        <f t="shared" si="29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8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89"/>
        <v>0</v>
      </c>
      <c r="AB2193" s="228" t="str">
        <f t="shared" si="29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8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89"/>
        <v>0</v>
      </c>
      <c r="AB2194" s="228" t="str">
        <f t="shared" si="29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8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89"/>
        <v>0</v>
      </c>
      <c r="AB2195" s="228" t="str">
        <f t="shared" si="29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8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89"/>
        <v>0</v>
      </c>
      <c r="AB2196" s="228" t="str">
        <f t="shared" si="29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8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89"/>
        <v>0</v>
      </c>
      <c r="AB2197" s="228" t="str">
        <f t="shared" si="29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8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89"/>
        <v>0</v>
      </c>
      <c r="AB2198" s="228" t="str">
        <f t="shared" si="29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8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89"/>
        <v>0</v>
      </c>
      <c r="AB2199" s="228" t="str">
        <f t="shared" si="29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8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89"/>
        <v>0</v>
      </c>
      <c r="AB2200" s="228" t="str">
        <f t="shared" si="29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8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89"/>
        <v>0</v>
      </c>
      <c r="AB2201" s="228" t="str">
        <f t="shared" si="29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8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89"/>
        <v>0</v>
      </c>
      <c r="AB2202" s="228" t="str">
        <f t="shared" si="29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8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89"/>
        <v>0</v>
      </c>
      <c r="AB2203" s="228" t="str">
        <f t="shared" si="29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9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92">IF(AND(C2204="Smelter not listed",OR(LEN(D2204)=0,LEN(E2204)=0)),1,0)</f>
        <v>0</v>
      </c>
      <c r="AB2204" s="228" t="str">
        <f t="shared" ref="AB2204:AB2234" si="29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2"/>
        <v>0</v>
      </c>
      <c r="AB2205" s="228" t="str">
        <f t="shared" si="29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2"/>
        <v>0</v>
      </c>
      <c r="AB2206" s="228" t="str">
        <f t="shared" si="29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2"/>
        <v>0</v>
      </c>
      <c r="AB2207" s="228" t="str">
        <f t="shared" si="29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2"/>
        <v>0</v>
      </c>
      <c r="AB2208" s="228" t="str">
        <f t="shared" si="29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2"/>
        <v>0</v>
      </c>
      <c r="AB2209" s="228" t="str">
        <f t="shared" si="29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2"/>
        <v>0</v>
      </c>
      <c r="AB2210" s="228" t="str">
        <f t="shared" si="29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2"/>
        <v>0</v>
      </c>
      <c r="AB2211" s="228" t="str">
        <f t="shared" si="29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2"/>
        <v>0</v>
      </c>
      <c r="AB2212" s="228" t="str">
        <f t="shared" si="29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2"/>
        <v>0</v>
      </c>
      <c r="AB2213" s="228" t="str">
        <f t="shared" si="29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2"/>
        <v>0</v>
      </c>
      <c r="AB2214" s="228" t="str">
        <f t="shared" si="29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2"/>
        <v>0</v>
      </c>
      <c r="AB2215" s="228" t="str">
        <f t="shared" si="29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2"/>
        <v>0</v>
      </c>
      <c r="AB2216" s="228" t="str">
        <f t="shared" si="29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2"/>
        <v>0</v>
      </c>
      <c r="AB2217" s="228" t="str">
        <f t="shared" si="29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2"/>
        <v>0</v>
      </c>
      <c r="AB2218" s="228" t="str">
        <f t="shared" si="29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2"/>
        <v>0</v>
      </c>
      <c r="AB2219" s="228" t="str">
        <f t="shared" si="29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2"/>
        <v>0</v>
      </c>
      <c r="AB2220" s="228" t="str">
        <f t="shared" si="29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2"/>
        <v>0</v>
      </c>
      <c r="AB2221" s="228" t="str">
        <f t="shared" si="29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2"/>
        <v>0</v>
      </c>
      <c r="AB2222" s="228" t="str">
        <f t="shared" si="29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2"/>
        <v>0</v>
      </c>
      <c r="AB2223" s="228" t="str">
        <f t="shared" si="29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2"/>
        <v>0</v>
      </c>
      <c r="AB2224" s="228" t="str">
        <f t="shared" si="29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2"/>
        <v>0</v>
      </c>
      <c r="AB2225" s="228" t="str">
        <f t="shared" si="29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2"/>
        <v>0</v>
      </c>
      <c r="AB2226" s="228" t="str">
        <f t="shared" si="29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2"/>
        <v>0</v>
      </c>
      <c r="AB2227" s="228" t="str">
        <f t="shared" si="29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92"/>
        <v>0</v>
      </c>
      <c r="AB2228" s="228" t="str">
        <f t="shared" si="29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92"/>
        <v>0</v>
      </c>
      <c r="AB2229" s="228" t="str">
        <f t="shared" si="29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9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92"/>
        <v>0</v>
      </c>
      <c r="AB2230" s="228" t="str">
        <f t="shared" si="29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9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92"/>
        <v>0</v>
      </c>
      <c r="AB2231" s="228" t="str">
        <f t="shared" si="29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9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92"/>
        <v>0</v>
      </c>
      <c r="AB2232" s="228" t="str">
        <f t="shared" si="29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9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92"/>
        <v>0</v>
      </c>
      <c r="AB2233" s="228" t="str">
        <f t="shared" si="29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9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92"/>
        <v>0</v>
      </c>
      <c r="AB2234" s="228" t="str">
        <f t="shared" si="29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29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295">IF(AND(C2235="Smelter not listed",OR(LEN(D2235)=0,LEN(E2235)=0)),1,0)</f>
        <v>0</v>
      </c>
      <c r="AB2235" s="228" t="str">
        <f t="shared" ref="AB2235" si="29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9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98">IF(AND(C2236="Smelter not listed",OR(LEN(D2236)=0,LEN(E2236)=0)),1,0)</f>
        <v>0</v>
      </c>
      <c r="AB2236" s="228" t="str">
        <f t="shared" ref="AB2236:AB2267" si="29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9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98"/>
        <v>0</v>
      </c>
      <c r="AB2237" s="228" t="str">
        <f t="shared" si="29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9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98"/>
        <v>0</v>
      </c>
      <c r="AB2238" s="228" t="str">
        <f t="shared" si="29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9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98"/>
        <v>0</v>
      </c>
      <c r="AB2239" s="228" t="str">
        <f t="shared" si="29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9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98"/>
        <v>0</v>
      </c>
      <c r="AB2240" s="228" t="str">
        <f t="shared" si="29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9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98"/>
        <v>0</v>
      </c>
      <c r="AB2241" s="228" t="str">
        <f t="shared" si="29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9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98"/>
        <v>0</v>
      </c>
      <c r="AB2242" s="228" t="str">
        <f t="shared" si="29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9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98"/>
        <v>0</v>
      </c>
      <c r="AB2243" s="228" t="str">
        <f t="shared" si="29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9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98"/>
        <v>0</v>
      </c>
      <c r="AB2244" s="228" t="str">
        <f t="shared" si="29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9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98"/>
        <v>0</v>
      </c>
      <c r="AB2245" s="228" t="str">
        <f t="shared" si="29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9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98"/>
        <v>0</v>
      </c>
      <c r="AB2246" s="228" t="str">
        <f t="shared" si="29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9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98"/>
        <v>0</v>
      </c>
      <c r="AB2247" s="228" t="str">
        <f t="shared" si="29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9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98"/>
        <v>0</v>
      </c>
      <c r="AB2248" s="228" t="str">
        <f t="shared" si="29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9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98"/>
        <v>0</v>
      </c>
      <c r="AB2249" s="228" t="str">
        <f t="shared" si="29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9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98"/>
        <v>0</v>
      </c>
      <c r="AB2250" s="228" t="str">
        <f t="shared" si="29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9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98"/>
        <v>0</v>
      </c>
      <c r="AB2251" s="228" t="str">
        <f t="shared" si="29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9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98"/>
        <v>0</v>
      </c>
      <c r="AB2252" s="228" t="str">
        <f t="shared" si="29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9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98"/>
        <v>0</v>
      </c>
      <c r="AB2253" s="228" t="str">
        <f t="shared" si="29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9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98"/>
        <v>0</v>
      </c>
      <c r="AB2254" s="228" t="str">
        <f t="shared" si="29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9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98"/>
        <v>0</v>
      </c>
      <c r="AB2255" s="228" t="str">
        <f t="shared" si="29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9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98"/>
        <v>0</v>
      </c>
      <c r="AB2256" s="228" t="str">
        <f t="shared" si="29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9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98"/>
        <v>0</v>
      </c>
      <c r="AB2257" s="228" t="str">
        <f t="shared" si="29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9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98"/>
        <v>0</v>
      </c>
      <c r="AB2258" s="228" t="str">
        <f t="shared" si="29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9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98"/>
        <v>0</v>
      </c>
      <c r="AB2259" s="228" t="str">
        <f t="shared" si="29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9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98"/>
        <v>0</v>
      </c>
      <c r="AB2260" s="228" t="str">
        <f t="shared" si="29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9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98"/>
        <v>0</v>
      </c>
      <c r="AB2261" s="228" t="str">
        <f t="shared" si="29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9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98"/>
        <v>0</v>
      </c>
      <c r="AB2262" s="228" t="str">
        <f t="shared" si="29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9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98"/>
        <v>0</v>
      </c>
      <c r="AB2263" s="228" t="str">
        <f t="shared" si="29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9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98"/>
        <v>0</v>
      </c>
      <c r="AB2264" s="228" t="str">
        <f t="shared" si="29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9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98"/>
        <v>0</v>
      </c>
      <c r="AB2265" s="228" t="str">
        <f t="shared" si="29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9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98"/>
        <v>0</v>
      </c>
      <c r="AB2266" s="228" t="str">
        <f t="shared" si="29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9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98"/>
        <v>0</v>
      </c>
      <c r="AB2267" s="228" t="str">
        <f t="shared" si="29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0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01">IF(AND(C2268="Smelter not listed",OR(LEN(D2268)=0,LEN(E2268)=0)),1,0)</f>
        <v>0</v>
      </c>
      <c r="AB2268" s="228" t="str">
        <f t="shared" ref="AB2268:AB2298" si="30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1"/>
        <v>0</v>
      </c>
      <c r="AB2269" s="228" t="str">
        <f t="shared" si="30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1"/>
        <v>0</v>
      </c>
      <c r="AB2270" s="228" t="str">
        <f t="shared" si="30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1"/>
        <v>0</v>
      </c>
      <c r="AB2271" s="228" t="str">
        <f t="shared" si="30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1"/>
        <v>0</v>
      </c>
      <c r="AB2272" s="228" t="str">
        <f t="shared" si="30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1"/>
        <v>0</v>
      </c>
      <c r="AB2273" s="228" t="str">
        <f t="shared" si="30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1"/>
        <v>0</v>
      </c>
      <c r="AB2274" s="228" t="str">
        <f t="shared" si="30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1"/>
        <v>0</v>
      </c>
      <c r="AB2275" s="228" t="str">
        <f t="shared" si="30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1"/>
        <v>0</v>
      </c>
      <c r="AB2276" s="228" t="str">
        <f t="shared" si="30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1"/>
        <v>0</v>
      </c>
      <c r="AB2277" s="228" t="str">
        <f t="shared" si="30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1"/>
        <v>0</v>
      </c>
      <c r="AB2278" s="228" t="str">
        <f t="shared" si="30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1"/>
        <v>0</v>
      </c>
      <c r="AB2279" s="228" t="str">
        <f t="shared" si="30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1"/>
        <v>0</v>
      </c>
      <c r="AB2280" s="228" t="str">
        <f t="shared" si="30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1"/>
        <v>0</v>
      </c>
      <c r="AB2281" s="228" t="str">
        <f t="shared" si="30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1"/>
        <v>0</v>
      </c>
      <c r="AB2282" s="228" t="str">
        <f t="shared" si="30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1"/>
        <v>0</v>
      </c>
      <c r="AB2283" s="228" t="str">
        <f t="shared" si="30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1"/>
        <v>0</v>
      </c>
      <c r="AB2284" s="228" t="str">
        <f t="shared" si="30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1"/>
        <v>0</v>
      </c>
      <c r="AB2285" s="228" t="str">
        <f t="shared" si="30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1"/>
        <v>0</v>
      </c>
      <c r="AB2286" s="228" t="str">
        <f t="shared" si="30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1"/>
        <v>0</v>
      </c>
      <c r="AB2287" s="228" t="str">
        <f t="shared" si="30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1"/>
        <v>0</v>
      </c>
      <c r="AB2288" s="228" t="str">
        <f t="shared" si="30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1"/>
        <v>0</v>
      </c>
      <c r="AB2289" s="228" t="str">
        <f t="shared" si="30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1"/>
        <v>0</v>
      </c>
      <c r="AB2290" s="228" t="str">
        <f t="shared" si="30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1"/>
        <v>0</v>
      </c>
      <c r="AB2291" s="228" t="str">
        <f t="shared" si="30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01"/>
        <v>0</v>
      </c>
      <c r="AB2292" s="228" t="str">
        <f t="shared" si="30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01"/>
        <v>0</v>
      </c>
      <c r="AB2293" s="228" t="str">
        <f t="shared" si="30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01"/>
        <v>0</v>
      </c>
      <c r="AB2294" s="228" t="str">
        <f t="shared" si="30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01"/>
        <v>0</v>
      </c>
      <c r="AB2295" s="228" t="str">
        <f t="shared" si="30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01"/>
        <v>0</v>
      </c>
      <c r="AB2296" s="228" t="str">
        <f t="shared" si="30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0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01"/>
        <v>0</v>
      </c>
      <c r="AB2297" s="228" t="str">
        <f t="shared" si="30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0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01"/>
        <v>0</v>
      </c>
      <c r="AB2298" s="228" t="str">
        <f t="shared" si="30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0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04">IF(AND(C2299="Smelter not listed",OR(LEN(D2299)=0,LEN(E2299)=0)),1,0)</f>
        <v>0</v>
      </c>
      <c r="AB2299" s="228" t="str">
        <f t="shared" ref="AB2299" si="30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0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07">IF(AND(C2300="Smelter not listed",OR(LEN(D2300)=0,LEN(E2300)=0)),1,0)</f>
        <v>0</v>
      </c>
      <c r="AB2300" s="228" t="str">
        <f t="shared" ref="AB2300:AB2331" si="30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07"/>
        <v>0</v>
      </c>
      <c r="AB2301" s="228" t="str">
        <f t="shared" si="30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07"/>
        <v>0</v>
      </c>
      <c r="AB2302" s="228" t="str">
        <f t="shared" si="30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07"/>
        <v>0</v>
      </c>
      <c r="AB2303" s="228" t="str">
        <f t="shared" si="30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07"/>
        <v>0</v>
      </c>
      <c r="AB2304" s="228" t="str">
        <f t="shared" si="30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07"/>
        <v>0</v>
      </c>
      <c r="AB2305" s="228" t="str">
        <f t="shared" si="30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07"/>
        <v>0</v>
      </c>
      <c r="AB2306" s="228" t="str">
        <f t="shared" si="30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07"/>
        <v>0</v>
      </c>
      <c r="AB2307" s="228" t="str">
        <f t="shared" si="30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07"/>
        <v>0</v>
      </c>
      <c r="AB2308" s="228" t="str">
        <f t="shared" si="30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07"/>
        <v>0</v>
      </c>
      <c r="AB2309" s="228" t="str">
        <f t="shared" si="30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07"/>
        <v>0</v>
      </c>
      <c r="AB2310" s="228" t="str">
        <f t="shared" si="30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07"/>
        <v>0</v>
      </c>
      <c r="AB2311" s="228" t="str">
        <f t="shared" si="30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07"/>
        <v>0</v>
      </c>
      <c r="AB2312" s="228" t="str">
        <f t="shared" si="30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07"/>
        <v>0</v>
      </c>
      <c r="AB2313" s="228" t="str">
        <f t="shared" si="30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07"/>
        <v>0</v>
      </c>
      <c r="AB2314" s="228" t="str">
        <f t="shared" si="30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07"/>
        <v>0</v>
      </c>
      <c r="AB2315" s="228" t="str">
        <f t="shared" si="30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07"/>
        <v>0</v>
      </c>
      <c r="AB2316" s="228" t="str">
        <f t="shared" si="30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07"/>
        <v>0</v>
      </c>
      <c r="AB2317" s="228" t="str">
        <f t="shared" si="30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07"/>
        <v>0</v>
      </c>
      <c r="AB2318" s="228" t="str">
        <f t="shared" si="30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0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07"/>
        <v>0</v>
      </c>
      <c r="AB2319" s="228" t="str">
        <f t="shared" si="30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0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07"/>
        <v>0</v>
      </c>
      <c r="AB2320" s="228" t="str">
        <f t="shared" si="30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0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07"/>
        <v>0</v>
      </c>
      <c r="AB2321" s="228" t="str">
        <f t="shared" si="30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0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07"/>
        <v>0</v>
      </c>
      <c r="AB2322" s="228" t="str">
        <f t="shared" si="30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0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07"/>
        <v>0</v>
      </c>
      <c r="AB2323" s="228" t="str">
        <f t="shared" si="30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0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07"/>
        <v>0</v>
      </c>
      <c r="AB2324" s="228" t="str">
        <f t="shared" si="30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0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07"/>
        <v>0</v>
      </c>
      <c r="AB2325" s="228" t="str">
        <f t="shared" si="30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0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07"/>
        <v>0</v>
      </c>
      <c r="AB2326" s="228" t="str">
        <f t="shared" si="30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0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07"/>
        <v>0</v>
      </c>
      <c r="AB2327" s="228" t="str">
        <f t="shared" si="30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0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07"/>
        <v>0</v>
      </c>
      <c r="AB2328" s="228" t="str">
        <f t="shared" si="30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0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07"/>
        <v>0</v>
      </c>
      <c r="AB2329" s="228" t="str">
        <f t="shared" si="30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0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07"/>
        <v>0</v>
      </c>
      <c r="AB2330" s="228" t="str">
        <f t="shared" si="30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0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07"/>
        <v>0</v>
      </c>
      <c r="AB2331" s="228" t="str">
        <f t="shared" si="30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0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10">IF(AND(C2332="Smelter not listed",OR(LEN(D2332)=0,LEN(E2332)=0)),1,0)</f>
        <v>0</v>
      </c>
      <c r="AB2332" s="228" t="str">
        <f t="shared" ref="AB2332:AB2362" si="31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0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0"/>
        <v>0</v>
      </c>
      <c r="AB2333" s="228" t="str">
        <f t="shared" si="31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0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0"/>
        <v>0</v>
      </c>
      <c r="AB2334" s="228" t="str">
        <f t="shared" si="31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0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0"/>
        <v>0</v>
      </c>
      <c r="AB2335" s="228" t="str">
        <f t="shared" si="31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0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0"/>
        <v>0</v>
      </c>
      <c r="AB2336" s="228" t="str">
        <f t="shared" si="31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0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0"/>
        <v>0</v>
      </c>
      <c r="AB2337" s="228" t="str">
        <f t="shared" si="31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0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0"/>
        <v>0</v>
      </c>
      <c r="AB2338" s="228" t="str">
        <f t="shared" si="31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0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0"/>
        <v>0</v>
      </c>
      <c r="AB2339" s="228" t="str">
        <f t="shared" si="31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0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0"/>
        <v>0</v>
      </c>
      <c r="AB2340" s="228" t="str">
        <f t="shared" si="31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0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0"/>
        <v>0</v>
      </c>
      <c r="AB2341" s="228" t="str">
        <f t="shared" si="31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0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0"/>
        <v>0</v>
      </c>
      <c r="AB2342" s="228" t="str">
        <f t="shared" si="31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0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0"/>
        <v>0</v>
      </c>
      <c r="AB2343" s="228" t="str">
        <f t="shared" si="31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0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0"/>
        <v>0</v>
      </c>
      <c r="AB2344" s="228" t="str">
        <f t="shared" si="31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0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0"/>
        <v>0</v>
      </c>
      <c r="AB2345" s="228" t="str">
        <f t="shared" si="31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0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0"/>
        <v>0</v>
      </c>
      <c r="AB2346" s="228" t="str">
        <f t="shared" si="31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0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0"/>
        <v>0</v>
      </c>
      <c r="AB2347" s="228" t="str">
        <f t="shared" si="31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0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0"/>
        <v>0</v>
      </c>
      <c r="AB2348" s="228" t="str">
        <f t="shared" si="31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0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0"/>
        <v>0</v>
      </c>
      <c r="AB2349" s="228" t="str">
        <f t="shared" si="31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0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0"/>
        <v>0</v>
      </c>
      <c r="AB2350" s="228" t="str">
        <f t="shared" si="31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0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0"/>
        <v>0</v>
      </c>
      <c r="AB2351" s="228" t="str">
        <f t="shared" si="31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0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0"/>
        <v>0</v>
      </c>
      <c r="AB2352" s="228" t="str">
        <f t="shared" si="31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0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0"/>
        <v>0</v>
      </c>
      <c r="AB2353" s="228" t="str">
        <f t="shared" si="31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0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0"/>
        <v>0</v>
      </c>
      <c r="AB2354" s="228" t="str">
        <f t="shared" si="31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0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0"/>
        <v>0</v>
      </c>
      <c r="AB2355" s="228" t="str">
        <f t="shared" si="31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0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0"/>
        <v>0</v>
      </c>
      <c r="AB2356" s="228" t="str">
        <f t="shared" si="31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0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0"/>
        <v>0</v>
      </c>
      <c r="AB2357" s="228" t="str">
        <f t="shared" si="31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0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0"/>
        <v>0</v>
      </c>
      <c r="AB2358" s="228" t="str">
        <f t="shared" si="31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0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10"/>
        <v>0</v>
      </c>
      <c r="AB2359" s="228" t="str">
        <f t="shared" si="31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0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10"/>
        <v>0</v>
      </c>
      <c r="AB2360" s="228" t="str">
        <f t="shared" si="31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0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10"/>
        <v>0</v>
      </c>
      <c r="AB2361" s="228" t="str">
        <f t="shared" si="31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0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10"/>
        <v>0</v>
      </c>
      <c r="AB2362" s="228" t="str">
        <f t="shared" si="31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1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13">IF(AND(C2363="Smelter not listed",OR(LEN(D2363)=0,LEN(E2363)=0)),1,0)</f>
        <v>0</v>
      </c>
      <c r="AB2363" s="228" t="str">
        <f t="shared" ref="AB2363" si="31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1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16">IF(AND(C2364="Smelter not listed",OR(LEN(D2364)=0,LEN(E2364)=0)),1,0)</f>
        <v>0</v>
      </c>
      <c r="AB2364" s="228" t="str">
        <f t="shared" ref="AB2364:AB2395" si="31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16"/>
        <v>0</v>
      </c>
      <c r="AB2365" s="228" t="str">
        <f t="shared" si="31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16"/>
        <v>0</v>
      </c>
      <c r="AB2366" s="228" t="str">
        <f t="shared" si="31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16"/>
        <v>0</v>
      </c>
      <c r="AB2367" s="228" t="str">
        <f t="shared" si="31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16"/>
        <v>0</v>
      </c>
      <c r="AB2368" s="228" t="str">
        <f t="shared" si="31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16"/>
        <v>0</v>
      </c>
      <c r="AB2369" s="228" t="str">
        <f t="shared" si="31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16"/>
        <v>0</v>
      </c>
      <c r="AB2370" s="228" t="str">
        <f t="shared" si="31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16"/>
        <v>0</v>
      </c>
      <c r="AB2371" s="228" t="str">
        <f t="shared" si="31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16"/>
        <v>0</v>
      </c>
      <c r="AB2372" s="228" t="str">
        <f t="shared" si="31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16"/>
        <v>0</v>
      </c>
      <c r="AB2373" s="228" t="str">
        <f t="shared" si="31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16"/>
        <v>0</v>
      </c>
      <c r="AB2374" s="228" t="str">
        <f t="shared" si="31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16"/>
        <v>0</v>
      </c>
      <c r="AB2375" s="228" t="str">
        <f t="shared" si="31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16"/>
        <v>0</v>
      </c>
      <c r="AB2376" s="228" t="str">
        <f t="shared" si="31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16"/>
        <v>0</v>
      </c>
      <c r="AB2377" s="228" t="str">
        <f t="shared" si="31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16"/>
        <v>0</v>
      </c>
      <c r="AB2378" s="228" t="str">
        <f t="shared" si="31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16"/>
        <v>0</v>
      </c>
      <c r="AB2379" s="228" t="str">
        <f t="shared" si="31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16"/>
        <v>0</v>
      </c>
      <c r="AB2380" s="228" t="str">
        <f t="shared" si="31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16"/>
        <v>0</v>
      </c>
      <c r="AB2381" s="228" t="str">
        <f t="shared" si="31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16"/>
        <v>0</v>
      </c>
      <c r="AB2382" s="228" t="str">
        <f t="shared" si="31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16"/>
        <v>0</v>
      </c>
      <c r="AB2383" s="228" t="str">
        <f t="shared" si="31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16"/>
        <v>0</v>
      </c>
      <c r="AB2384" s="228" t="str">
        <f t="shared" si="31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1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16"/>
        <v>0</v>
      </c>
      <c r="AB2385" s="228" t="str">
        <f t="shared" si="31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1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16"/>
        <v>0</v>
      </c>
      <c r="AB2386" s="228" t="str">
        <f t="shared" si="31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1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16"/>
        <v>0</v>
      </c>
      <c r="AB2387" s="228" t="str">
        <f t="shared" si="31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1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16"/>
        <v>0</v>
      </c>
      <c r="AB2388" s="228" t="str">
        <f t="shared" si="31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1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16"/>
        <v>0</v>
      </c>
      <c r="AB2389" s="228" t="str">
        <f t="shared" si="31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1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16"/>
        <v>0</v>
      </c>
      <c r="AB2390" s="228" t="str">
        <f t="shared" si="31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1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16"/>
        <v>0</v>
      </c>
      <c r="AB2391" s="228" t="str">
        <f t="shared" si="31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1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16"/>
        <v>0</v>
      </c>
      <c r="AB2392" s="228" t="str">
        <f t="shared" si="31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1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16"/>
        <v>0</v>
      </c>
      <c r="AB2393" s="228" t="str">
        <f t="shared" si="31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1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16"/>
        <v>0</v>
      </c>
      <c r="AB2394" s="228" t="str">
        <f t="shared" si="31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1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16"/>
        <v>0</v>
      </c>
      <c r="AB2395" s="228" t="str">
        <f t="shared" si="31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1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19">IF(AND(C2396="Smelter not listed",OR(LEN(D2396)=0,LEN(E2396)=0)),1,0)</f>
        <v>0</v>
      </c>
      <c r="AB2396" s="228" t="str">
        <f t="shared" ref="AB2396:AB2426" si="32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1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19"/>
        <v>0</v>
      </c>
      <c r="AB2397" s="228" t="str">
        <f t="shared" si="32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1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19"/>
        <v>0</v>
      </c>
      <c r="AB2398" s="228" t="str">
        <f t="shared" si="32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1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19"/>
        <v>0</v>
      </c>
      <c r="AB2399" s="228" t="str">
        <f t="shared" si="32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1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19"/>
        <v>0</v>
      </c>
      <c r="AB2400" s="228" t="str">
        <f t="shared" si="32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1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19"/>
        <v>0</v>
      </c>
      <c r="AB2401" s="228" t="str">
        <f t="shared" si="32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1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19"/>
        <v>0</v>
      </c>
      <c r="AB2402" s="228" t="str">
        <f t="shared" si="32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1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19"/>
        <v>0</v>
      </c>
      <c r="AB2403" s="228" t="str">
        <f t="shared" si="32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1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19"/>
        <v>0</v>
      </c>
      <c r="AB2404" s="228" t="str">
        <f t="shared" si="32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1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19"/>
        <v>0</v>
      </c>
      <c r="AB2405" s="228" t="str">
        <f t="shared" si="32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1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19"/>
        <v>0</v>
      </c>
      <c r="AB2406" s="228" t="str">
        <f t="shared" si="32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1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19"/>
        <v>0</v>
      </c>
      <c r="AB2407" s="228" t="str">
        <f t="shared" si="32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1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19"/>
        <v>0</v>
      </c>
      <c r="AB2408" s="228" t="str">
        <f t="shared" si="32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1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19"/>
        <v>0</v>
      </c>
      <c r="AB2409" s="228" t="str">
        <f t="shared" si="32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1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19"/>
        <v>0</v>
      </c>
      <c r="AB2410" s="228" t="str">
        <f t="shared" si="32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1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19"/>
        <v>0</v>
      </c>
      <c r="AB2411" s="228" t="str">
        <f t="shared" si="32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1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19"/>
        <v>0</v>
      </c>
      <c r="AB2412" s="228" t="str">
        <f t="shared" si="32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1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19"/>
        <v>0</v>
      </c>
      <c r="AB2413" s="228" t="str">
        <f t="shared" si="32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1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19"/>
        <v>0</v>
      </c>
      <c r="AB2414" s="228" t="str">
        <f t="shared" si="32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1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19"/>
        <v>0</v>
      </c>
      <c r="AB2415" s="228" t="str">
        <f t="shared" si="32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1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19"/>
        <v>0</v>
      </c>
      <c r="AB2416" s="228" t="str">
        <f t="shared" si="32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1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19"/>
        <v>0</v>
      </c>
      <c r="AB2417" s="228" t="str">
        <f t="shared" si="32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1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19"/>
        <v>0</v>
      </c>
      <c r="AB2418" s="228" t="str">
        <f t="shared" si="32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1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19"/>
        <v>0</v>
      </c>
      <c r="AB2419" s="228" t="str">
        <f t="shared" si="32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1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19"/>
        <v>0</v>
      </c>
      <c r="AB2420" s="228" t="str">
        <f t="shared" si="32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1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19"/>
        <v>0</v>
      </c>
      <c r="AB2421" s="228" t="str">
        <f t="shared" si="32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1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19"/>
        <v>0</v>
      </c>
      <c r="AB2422" s="228" t="str">
        <f t="shared" si="32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1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19"/>
        <v>0</v>
      </c>
      <c r="AB2423" s="228" t="str">
        <f t="shared" si="32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1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19"/>
        <v>0</v>
      </c>
      <c r="AB2424" s="228" t="str">
        <f t="shared" si="32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1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19"/>
        <v>0</v>
      </c>
      <c r="AB2425" s="228" t="str">
        <f t="shared" si="32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1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19"/>
        <v>0</v>
      </c>
      <c r="AB2426" s="228" t="str">
        <f t="shared" si="32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2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22">IF(AND(C2427="Smelter not listed",OR(LEN(D2427)=0,LEN(E2427)=0)),1,0)</f>
        <v>0</v>
      </c>
      <c r="AB2427" s="228" t="str">
        <f t="shared" ref="AB2427" si="32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2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25">IF(AND(C2428="Smelter not listed",OR(LEN(D2428)=0,LEN(E2428)=0)),1,0)</f>
        <v>0</v>
      </c>
      <c r="AB2428" s="228" t="str">
        <f t="shared" ref="AB2428:AB2459" si="32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5"/>
        <v>0</v>
      </c>
      <c r="AB2429" s="228" t="str">
        <f t="shared" si="32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5"/>
        <v>0</v>
      </c>
      <c r="AB2430" s="228" t="str">
        <f t="shared" si="32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5"/>
        <v>0</v>
      </c>
      <c r="AB2431" s="228" t="str">
        <f t="shared" si="32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5"/>
        <v>0</v>
      </c>
      <c r="AB2432" s="228" t="str">
        <f t="shared" si="32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5"/>
        <v>0</v>
      </c>
      <c r="AB2433" s="228" t="str">
        <f t="shared" si="32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5"/>
        <v>0</v>
      </c>
      <c r="AB2434" s="228" t="str">
        <f t="shared" si="32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5"/>
        <v>0</v>
      </c>
      <c r="AB2435" s="228" t="str">
        <f t="shared" si="32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5"/>
        <v>0</v>
      </c>
      <c r="AB2436" s="228" t="str">
        <f t="shared" si="32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5"/>
        <v>0</v>
      </c>
      <c r="AB2437" s="228" t="str">
        <f t="shared" si="32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5"/>
        <v>0</v>
      </c>
      <c r="AB2438" s="228" t="str">
        <f t="shared" si="32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5"/>
        <v>0</v>
      </c>
      <c r="AB2439" s="228" t="str">
        <f t="shared" si="32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5"/>
        <v>0</v>
      </c>
      <c r="AB2440" s="228" t="str">
        <f t="shared" si="32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5"/>
        <v>0</v>
      </c>
      <c r="AB2441" s="228" t="str">
        <f t="shared" si="32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5"/>
        <v>0</v>
      </c>
      <c r="AB2442" s="228" t="str">
        <f t="shared" si="32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5"/>
        <v>0</v>
      </c>
      <c r="AB2443" s="228" t="str">
        <f t="shared" si="32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5"/>
        <v>0</v>
      </c>
      <c r="AB2444" s="228" t="str">
        <f t="shared" si="32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5"/>
        <v>0</v>
      </c>
      <c r="AB2445" s="228" t="str">
        <f t="shared" si="32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25"/>
        <v>0</v>
      </c>
      <c r="AB2446" s="228" t="str">
        <f t="shared" si="32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25"/>
        <v>0</v>
      </c>
      <c r="AB2447" s="228" t="str">
        <f t="shared" si="32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25"/>
        <v>0</v>
      </c>
      <c r="AB2448" s="228" t="str">
        <f t="shared" si="32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25"/>
        <v>0</v>
      </c>
      <c r="AB2449" s="228" t="str">
        <f t="shared" si="32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25"/>
        <v>0</v>
      </c>
      <c r="AB2450" s="228" t="str">
        <f t="shared" si="32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25"/>
        <v>0</v>
      </c>
      <c r="AB2451" s="228" t="str">
        <f t="shared" si="32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2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25"/>
        <v>0</v>
      </c>
      <c r="AB2452" s="228" t="str">
        <f t="shared" si="32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2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25"/>
        <v>0</v>
      </c>
      <c r="AB2453" s="228" t="str">
        <f t="shared" si="32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2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25"/>
        <v>0</v>
      </c>
      <c r="AB2454" s="228" t="str">
        <f t="shared" si="32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2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25"/>
        <v>0</v>
      </c>
      <c r="AB2455" s="228" t="str">
        <f t="shared" si="32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2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25"/>
        <v>0</v>
      </c>
      <c r="AB2456" s="228" t="str">
        <f t="shared" si="32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2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25"/>
        <v>0</v>
      </c>
      <c r="AB2457" s="228" t="str">
        <f t="shared" si="32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2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25"/>
        <v>0</v>
      </c>
      <c r="AB2458" s="228" t="str">
        <f t="shared" si="32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2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25"/>
        <v>0</v>
      </c>
      <c r="AB2459" s="228" t="str">
        <f t="shared" si="32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2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28">IF(AND(C2460="Smelter not listed",OR(LEN(D2460)=0,LEN(E2460)=0)),1,0)</f>
        <v>0</v>
      </c>
      <c r="AB2460" s="228" t="str">
        <f t="shared" ref="AB2460:AB2490" si="32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2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28"/>
        <v>0</v>
      </c>
      <c r="AB2461" s="228" t="str">
        <f t="shared" si="32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2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28"/>
        <v>0</v>
      </c>
      <c r="AB2462" s="228" t="str">
        <f t="shared" si="32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2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28"/>
        <v>0</v>
      </c>
      <c r="AB2463" s="228" t="str">
        <f t="shared" si="32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2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28"/>
        <v>0</v>
      </c>
      <c r="AB2464" s="228" t="str">
        <f t="shared" si="32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2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28"/>
        <v>0</v>
      </c>
      <c r="AB2465" s="228" t="str">
        <f t="shared" si="32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2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28"/>
        <v>0</v>
      </c>
      <c r="AB2466" s="228" t="str">
        <f t="shared" si="32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2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28"/>
        <v>0</v>
      </c>
      <c r="AB2467" s="228" t="str">
        <f t="shared" si="32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2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28"/>
        <v>0</v>
      </c>
      <c r="AB2468" s="228" t="str">
        <f t="shared" si="32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2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28"/>
        <v>0</v>
      </c>
      <c r="AB2469" s="228" t="str">
        <f t="shared" si="32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2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28"/>
        <v>0</v>
      </c>
      <c r="AB2470" s="228" t="str">
        <f t="shared" si="32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2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28"/>
        <v>0</v>
      </c>
      <c r="AB2471" s="228" t="str">
        <f t="shared" si="32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2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28"/>
        <v>0</v>
      </c>
      <c r="AB2472" s="228" t="str">
        <f t="shared" si="32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2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28"/>
        <v>0</v>
      </c>
      <c r="AB2473" s="228" t="str">
        <f t="shared" si="32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2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28"/>
        <v>0</v>
      </c>
      <c r="AB2474" s="228" t="str">
        <f t="shared" si="32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2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28"/>
        <v>0</v>
      </c>
      <c r="AB2475" s="228" t="str">
        <f t="shared" si="32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2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28"/>
        <v>0</v>
      </c>
      <c r="AB2476" s="228" t="str">
        <f t="shared" si="32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2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28"/>
        <v>0</v>
      </c>
      <c r="AB2477" s="228" t="str">
        <f t="shared" si="32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2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28"/>
        <v>0</v>
      </c>
      <c r="AB2478" s="228" t="str">
        <f t="shared" si="32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2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28"/>
        <v>0</v>
      </c>
      <c r="AB2479" s="228" t="str">
        <f t="shared" si="32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2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28"/>
        <v>0</v>
      </c>
      <c r="AB2480" s="228" t="str">
        <f t="shared" si="32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2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28"/>
        <v>0</v>
      </c>
      <c r="AB2481" s="228" t="str">
        <f t="shared" si="32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2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28"/>
        <v>0</v>
      </c>
      <c r="AB2482" s="228" t="str">
        <f t="shared" si="32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2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28"/>
        <v>0</v>
      </c>
      <c r="AB2483" s="228" t="str">
        <f t="shared" si="32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2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28"/>
        <v>0</v>
      </c>
      <c r="AB2484" s="228" t="str">
        <f t="shared" si="32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2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28"/>
        <v>0</v>
      </c>
      <c r="AB2485" s="228" t="str">
        <f t="shared" si="32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2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28"/>
        <v>0</v>
      </c>
      <c r="AB2486" s="228" t="str">
        <f t="shared" si="32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2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28"/>
        <v>0</v>
      </c>
      <c r="AB2487" s="228" t="str">
        <f t="shared" si="32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2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28"/>
        <v>0</v>
      </c>
      <c r="AB2488" s="228" t="str">
        <f t="shared" si="32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2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28"/>
        <v>0</v>
      </c>
      <c r="AB2489" s="228" t="str">
        <f t="shared" si="32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2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28"/>
        <v>0</v>
      </c>
      <c r="AB2490" s="228" t="str">
        <f t="shared" si="32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3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28"/>
        <v>0</v>
      </c>
      <c r="AB2491" s="228" t="str">
        <f t="shared" ref="AB2491" si="33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2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3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3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3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3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3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3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3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3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3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3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3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3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465104A-4715-4CF6-B131-4CA9DE49461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f ca="1">IF(H70=0,"0",H70)</f>
        <v>4</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Glenair,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Renee Cheung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reneecheung@glenair.com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818-247-6000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Renee Cheung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reneecheung@glenair.com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https://cdn.glenair.com/compliance/pdf/conflict-minerals-statement.pdf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Provide list of tantalum smelters contributing material to supply chain on Smelter List tab</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Provide list of tungsten smelters contributing material to supply chain on Smelter List tab</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4</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sqref="A1:G1"/>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Renee Cheung</cp:lastModifiedBy>
  <cp:lastPrinted>2015-04-21T20:47:43Z</cp:lastPrinted>
  <dcterms:created xsi:type="dcterms:W3CDTF">2010-06-21T21:00:23Z</dcterms:created>
  <dcterms:modified xsi:type="dcterms:W3CDTF">2025-08-26T17:04:50Z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